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Aircraft &amp; Physics" sheetId="2" state="visible" r:id="rId2"/>
    <sheet xmlns:r="http://schemas.openxmlformats.org/officeDocument/2006/relationships" name="Propulsion Trade" sheetId="3" state="visible" r:id="rId3"/>
    <sheet xmlns:r="http://schemas.openxmlformats.org/officeDocument/2006/relationships" name="Route Portfolio" sheetId="4" state="visible" r:id="rId4"/>
    <sheet xmlns:r="http://schemas.openxmlformats.org/officeDocument/2006/relationships" name="Hamburg-Sylt" sheetId="5" state="visible" r:id="rId5"/>
    <sheet xmlns:r="http://schemas.openxmlformats.org/officeDocument/2006/relationships" name="Helsinki-Tallinn" sheetId="6" state="visible" r:id="rId6"/>
    <sheet xmlns:r="http://schemas.openxmlformats.org/officeDocument/2006/relationships" name="Fleet Financing" sheetId="7" state="visible" r:id="rId7"/>
    <sheet xmlns:r="http://schemas.openxmlformats.org/officeDocument/2006/relationships" name="Sensitivity" sheetId="8" state="visible" r:id="rId8"/>
    <sheet xmlns:r="http://schemas.openxmlformats.org/officeDocument/2006/relationships" name="Sources" sheetId="9" state="visible" r:id="rId9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#,##0.0"/>
    <numFmt numFmtId="166" formatCode="0.0%"/>
    <numFmt numFmtId="167" formatCode="€0&quot;m&quot;"/>
    <numFmt numFmtId="168" formatCode="€0.0&quot;m&quot;"/>
    <numFmt numFmtId="169" formatCode="€0"/>
  </numFmts>
  <fonts count="21">
    <font>
      <name val="Calibri"/>
      <family val="2"/>
      <color theme="1"/>
      <sz val="11"/>
      <scheme val="minor"/>
    </font>
    <font>
      <b val="1"/>
      <color rgb="0017365D"/>
      <sz val="18"/>
    </font>
    <font>
      <color rgb="00666666"/>
      <sz val="10"/>
    </font>
    <font>
      <b val="1"/>
      <color rgb="00FFFFFF"/>
      <sz val="11"/>
    </font>
    <font>
      <color rgb="00666666"/>
    </font>
    <font>
      <b val="1"/>
      <color rgb="00000000"/>
    </font>
    <font>
      <color rgb="000000FF"/>
    </font>
    <font>
      <color rgb="00000000"/>
    </font>
    <font>
      <color rgb="00008000"/>
    </font>
    <font>
      <b val="1"/>
    </font>
    <font>
      <b val="1"/>
      <color rgb="00FFFFFF"/>
    </font>
    <font>
      <name val="Aptos"/>
      <b val="1"/>
      <color rgb="0017365D"/>
      <sz val="18"/>
    </font>
    <font>
      <name val="Aptos"/>
      <family val="2"/>
      <color theme="1"/>
      <sz val="11"/>
      <scheme val="minor"/>
    </font>
    <font>
      <name val="Aptos"/>
      <color rgb="00666666"/>
      <sz val="10"/>
    </font>
    <font>
      <name val="Aptos"/>
      <b val="1"/>
      <color rgb="00FFFFFF"/>
      <sz val="11"/>
    </font>
    <font>
      <name val="Aptos"/>
      <b val="1"/>
      <color rgb="00000000"/>
      <sz val="10"/>
    </font>
    <font>
      <name val="Aptos"/>
      <color rgb="000000FF"/>
      <sz val="10"/>
    </font>
    <font>
      <name val="Aptos"/>
      <color rgb="00000000"/>
      <sz val="10"/>
    </font>
    <font>
      <name val="Aptos"/>
      <color rgb="00008000"/>
      <sz val="10"/>
    </font>
    <font>
      <name val="Aptos"/>
      <b val="1"/>
      <sz val="10"/>
    </font>
    <font>
      <name val="Aptos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top style="thin">
        <color rgb="00000000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1" fillId="0" borderId="0" applyAlignment="1" pivotButton="0" quotePrefix="0" xfId="0">
      <alignment horizontal="left" vertical="center"/>
    </xf>
    <xf numFmtId="0" fontId="12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/>
    </xf>
    <xf numFmtId="0" fontId="14" fillId="2" borderId="0" applyAlignment="1" pivotButton="0" quotePrefix="0" xfId="0">
      <alignment horizontal="left" vertical="center"/>
    </xf>
    <xf numFmtId="0" fontId="15" fillId="0" borderId="0" applyAlignment="1" pivotButton="0" quotePrefix="0" xfId="0">
      <alignment vertical="center"/>
    </xf>
    <xf numFmtId="0" fontId="12" fillId="0" borderId="0" applyAlignment="1" pivotButton="0" quotePrefix="0" xfId="0">
      <alignment vertical="top" wrapText="1"/>
    </xf>
    <xf numFmtId="2" fontId="16" fillId="0" borderId="0" applyAlignment="1" pivotButton="0" quotePrefix="0" xfId="0">
      <alignment vertical="center"/>
    </xf>
    <xf numFmtId="3" fontId="17" fillId="0" borderId="0" applyAlignment="1" pivotButton="0" quotePrefix="0" xfId="0">
      <alignment vertical="center"/>
    </xf>
    <xf numFmtId="0" fontId="18" fillId="0" borderId="0" applyAlignment="1" pivotButton="0" quotePrefix="0" xfId="0">
      <alignment vertical="center"/>
    </xf>
    <xf numFmtId="164" fontId="16" fillId="0" borderId="0" applyAlignment="1" pivotButton="0" quotePrefix="0" xfId="0">
      <alignment vertical="center"/>
    </xf>
    <xf numFmtId="0" fontId="19" fillId="0" borderId="0" applyAlignment="1" pivotButton="0" quotePrefix="0" xfId="0">
      <alignment vertical="center"/>
    </xf>
    <xf numFmtId="0" fontId="19" fillId="0" borderId="1" applyAlignment="1" pivotButton="0" quotePrefix="0" xfId="0">
      <alignment vertical="center"/>
    </xf>
    <xf numFmtId="0" fontId="16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 wrapText="1"/>
    </xf>
    <xf numFmtId="0" fontId="20" fillId="3" borderId="0" applyAlignment="1" pivotButton="0" quotePrefix="0" xfId="0">
      <alignment horizontal="center" vertical="center" wrapText="1"/>
    </xf>
    <xf numFmtId="3" fontId="12" fillId="0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166" fontId="12" fillId="0" borderId="0" applyAlignment="1" pivotButton="0" quotePrefix="0" xfId="0">
      <alignment vertical="center"/>
    </xf>
    <xf numFmtId="167" fontId="12" fillId="0" borderId="0" applyAlignment="1" pivotButton="0" quotePrefix="0" xfId="0">
      <alignment vertical="center"/>
    </xf>
    <xf numFmtId="9" fontId="12" fillId="0" borderId="0" applyAlignment="1" pivotButton="0" quotePrefix="0" xfId="0">
      <alignment vertical="center"/>
    </xf>
    <xf numFmtId="168" fontId="12" fillId="0" borderId="0" applyAlignment="1" pivotButton="0" quotePrefix="0" xfId="0">
      <alignment vertical="center"/>
    </xf>
    <xf numFmtId="9" fontId="16" fillId="0" borderId="0" applyAlignment="1" pivotButton="0" quotePrefix="0" xfId="0">
      <alignment vertical="center"/>
    </xf>
    <xf numFmtId="169" fontId="12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omments/comment1.xml><?xml version="1.0" encoding="utf-8"?>
<comments xmlns="http://schemas.openxmlformats.org/spreadsheetml/2006/main">
  <authors>
    <author>OpenAI</author>
  </authors>
  <commentList>
    <comment ref="B14" authorId="0" shapeId="0">
      <text>
        <t>Calculated from internal H350 ideal-gas method, helium substituted for lift gas
Internal: H350-64 Master Design Paper v1.3 Theory Closure, 19 Sep 2026</t>
      </text>
    </comment>
    <comment ref="B15" authorId="0" shapeId="0">
      <text>
        <t>Calculated from internal H350 ideal-gas method, helium substituted for lift gas
Internal: H350-64 Master Design Paper v1.3 Theory Closure, 19 Sep 2026</t>
      </text>
    </comment>
    <comment ref="B20" authorId="0" shapeId="0">
      <text>
        <t>ZeppelinTech
https://zeppelinflug.de/de/zeppelin-nt/technik</t>
      </text>
    </comment>
    <comment ref="B21" authorId="0" shapeId="0">
      <text>
        <t>ZeppelinTech
https://zeppelinflug.de/de/zeppelin-nt/technik</t>
      </text>
    </comment>
    <comment ref="B22" authorId="0" shapeId="0">
      <text>
        <t>ZeppelinTech
https://zeppelinflug.de/de/zeppelin-nt/technik</t>
      </text>
    </comment>
    <comment ref="B23" authorId="0" shapeId="0">
      <text>
        <t>ZeppelinTech
https://zeppelinflug.de/de/zeppelin-nt/technik</t>
      </text>
    </comment>
    <comment ref="B24" authorId="0" shapeId="0">
      <text>
        <t>ZeppelinTech
https://zeppelinflug.de/de/zeppelin-nt/technik</t>
      </text>
    </comment>
    <comment ref="B25" authorId="0" shapeId="0">
      <text>
        <t>ZeppelinTech
https://zeppelinflug.de/de/zeppelin-nt/technik</t>
      </text>
    </comment>
    <comment ref="B26" authorId="0" shapeId="0">
      <text>
        <t>ZeppelinTech
https://zeppelinflug.de/de/zeppelin-nt/technik</t>
      </text>
    </comment>
  </commentList>
</comments>
</file>

<file path=xl/comments/comment2.xml><?xml version="1.0" encoding="utf-8"?>
<comments xmlns="http://schemas.openxmlformats.org/spreadsheetml/2006/main">
  <authors>
    <author>OpenAI</author>
  </authors>
  <commentList>
    <comment ref="B38" authorId="0" shapeId="0">
      <text>
        <t>AirbusH2
https://www.airbus.com/en/newsroom/press-releases/2025-03-airbus-showcases-hydrogen-aircraft-technologies-during-its-2025</t>
      </text>
    </comment>
  </commentList>
</comments>
</file>

<file path=xl/comments/comment3.xml><?xml version="1.0" encoding="utf-8"?>
<comments xmlns="http://schemas.openxmlformats.org/spreadsheetml/2006/main">
  <authors>
    <author>OpenAI</author>
  </authors>
  <commentList>
    <comment ref="C5" authorId="0" shapeId="0">
      <text>
        <t>Sylt
https://www.sylt.de/fileadmin/Mediendatenbank/10_SMG/Presse/Sylt_Statistik_2024.pdf</t>
      </text>
    </comment>
    <comment ref="C6" authorId="0" shapeId="0">
      <text>
        <t>Helsinki
https://www.portofhelsinki.fi/en/about-us/port-of-helsinki/whats-new/cargo-and-passenger-traffic-volumes-in-the-port-of-helsinki-remained-stable-in-2025/</t>
      </text>
    </comment>
    <comment ref="C7" authorId="0" shapeId="0">
      <text>
        <t>Gotland
https://www.destinationgotland.se/en/about-us/about-destination-gotland/statistics/</t>
      </text>
    </comment>
  </commentList>
</comments>
</file>

<file path=xl/comments/comment4.xml><?xml version="1.0" encoding="utf-8"?>
<comments xmlns="http://schemas.openxmlformats.org/spreadsheetml/2006/main">
  <authors>
    <author>OpenAI</author>
  </authors>
  <commentList>
    <comment ref="B13" authorId="0" shapeId="0">
      <text>
        <t>DB
https://www.bahn.de/reisen/view/verbindung/hamburg/sylt.shtml</t>
      </text>
    </comment>
    <comment ref="A25" authorId="0" shapeId="0">
      <text>
        <t>Sylt
https://www.sylt.de/fileadmin/Mediendatenbank/10_SMG/Presse/Sylt_Statistik_2024.pdf</t>
      </text>
    </comment>
  </commentList>
</comments>
</file>

<file path=xl/comments/comment5.xml><?xml version="1.0" encoding="utf-8"?>
<comments xmlns="http://schemas.openxmlformats.org/spreadsheetml/2006/main">
  <authors>
    <author>OpenAI</author>
  </authors>
  <commentList>
    <comment ref="B12" authorId="0" shapeId="0">
      <text>
        <t>Helsinki
https://www.portofhelsinki.fi/en/about-us/port-of-helsinki/whats-new/cargo-and-passenger-traffic-volumes-in-the-port-of-helsinki-remained-stable-in-2025/</t>
      </text>
    </comment>
    <comment ref="B13" authorId="0" shapeId="0">
      <text>
        <t>Tallink
https://www.tallink.com/travelling/one-way/helsinki-tallinn-day-trip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8" customWidth="1" min="3" max="3"/>
    <col width="18" customWidth="1" min="4" max="4"/>
    <col width="18" customWidth="1" min="5" max="5"/>
    <col width="26" customWidth="1" min="6" max="6"/>
  </cols>
  <sheetData>
    <row r="1" ht="28" customHeight="1">
      <c r="A1" s="1" t="inlineStr">
        <is>
          <t>H120-P60 Panorama Airship - Bank Model</t>
        </is>
      </c>
    </row>
    <row r="2">
      <c r="A2" s="3" t="inlineStr">
        <is>
          <t>Pre-feasibility financial model | v0.1 | 20 Sep 2026</t>
        </is>
      </c>
    </row>
    <row r="3">
      <c r="A3" s="2" t="n"/>
      <c r="B3" s="2" t="n"/>
      <c r="C3" s="2" t="n"/>
      <c r="D3" s="2" t="n"/>
      <c r="E3" s="2" t="n"/>
      <c r="F3" s="2" t="n"/>
    </row>
    <row r="4" ht="22" customHeight="1">
      <c r="A4" s="4" t="inlineStr">
        <is>
          <t>Recommended base case</t>
        </is>
      </c>
    </row>
    <row r="5">
      <c r="A5" s="3" t="inlineStr">
        <is>
          <t>Product</t>
        </is>
      </c>
      <c r="B5" s="5" t="inlineStr">
        <is>
          <t>H120-He60 semi-rigid helium airship</t>
        </is>
      </c>
      <c r="C5" s="2" t="n"/>
      <c r="D5" s="2" t="n"/>
      <c r="E5" s="2" t="n"/>
      <c r="F5" s="2" t="n"/>
    </row>
    <row r="6">
      <c r="A6" s="3" t="inlineStr">
        <is>
          <t>Geometry</t>
        </is>
      </c>
      <c r="B6" s="5" t="inlineStr">
        <is>
          <t>120 m x 25 m</t>
        </is>
      </c>
      <c r="C6" s="2" t="n"/>
      <c r="D6" s="2" t="n"/>
      <c r="E6" s="2" t="n"/>
      <c r="F6" s="2" t="n"/>
    </row>
    <row r="7">
      <c r="A7" s="3" t="inlineStr">
        <is>
          <t>Seats</t>
        </is>
      </c>
      <c r="B7" s="5" t="inlineStr">
        <is>
          <t>60 + 2 crew</t>
        </is>
      </c>
      <c r="C7" s="2" t="n"/>
      <c r="D7" s="2" t="n"/>
      <c r="E7" s="2" t="n"/>
      <c r="F7" s="2" t="n"/>
    </row>
    <row r="8">
      <c r="A8" s="3" t="inlineStr">
        <is>
          <t>Mission energy</t>
        </is>
      </c>
      <c r="B8" s="5" t="inlineStr">
        <is>
          <t>Hydrogen fuel-cell hybrid</t>
        </is>
      </c>
      <c r="C8" s="2" t="n"/>
      <c r="D8" s="2" t="n"/>
      <c r="E8" s="2" t="n"/>
      <c r="F8" s="2" t="n"/>
    </row>
    <row r="9">
      <c r="A9" s="3" t="inlineStr">
        <is>
          <t>Onboard H2</t>
        </is>
      </c>
      <c r="B9" s="5" t="inlineStr">
        <is>
          <t>120 kg compressed H2 (base planning)</t>
        </is>
      </c>
      <c r="C9" s="2" t="n"/>
      <c r="D9" s="2" t="n"/>
      <c r="E9" s="2" t="n"/>
      <c r="F9" s="2" t="n"/>
    </row>
    <row r="10">
      <c r="A10" s="3" t="inlineStr">
        <is>
          <t>Cruise / max planning</t>
        </is>
      </c>
      <c r="B10" s="5" t="inlineStr">
        <is>
          <t>100 km/h / 125-130 km/h target</t>
        </is>
      </c>
      <c r="C10" s="2" t="n"/>
      <c r="D10" s="2" t="n"/>
      <c r="E10" s="2" t="n"/>
      <c r="F10" s="2" t="n"/>
    </row>
    <row r="11">
      <c r="A11" s="3" t="inlineStr">
        <is>
          <t>Hot-day helium net lift (35C)</t>
        </is>
      </c>
      <c r="B11" s="5" t="inlineStr">
        <is>
          <t>31.8 t</t>
        </is>
      </c>
      <c r="C11" s="2" t="n"/>
      <c r="D11" s="2" t="n"/>
      <c r="E11" s="2" t="n"/>
      <c r="F11" s="2" t="n"/>
    </row>
    <row r="12">
      <c r="A12" s="3" t="inlineStr">
        <is>
          <t>Preliminary gross mass target</t>
        </is>
      </c>
      <c r="B12" s="5" t="inlineStr">
        <is>
          <t>27.8 t</t>
        </is>
      </c>
      <c r="C12" s="2" t="n"/>
      <c r="D12" s="2" t="n"/>
      <c r="E12" s="2" t="n"/>
      <c r="F12" s="2" t="n"/>
    </row>
    <row r="13">
      <c r="A13" s="3" t="inlineStr">
        <is>
          <t>Hamburg-Sylt planning distance</t>
        </is>
      </c>
      <c r="B13" s="5" t="inlineStr">
        <is>
          <t>195 km</t>
        </is>
      </c>
      <c r="C13" s="2" t="n"/>
      <c r="D13" s="2" t="n"/>
      <c r="E13" s="2" t="n"/>
      <c r="F13" s="2" t="n"/>
    </row>
    <row r="14">
      <c r="A14" s="3" t="inlineStr">
        <is>
          <t>Helsinki-Tallinn planning distance</t>
        </is>
      </c>
      <c r="B14" s="5" t="inlineStr">
        <is>
          <t>85 km</t>
        </is>
      </c>
      <c r="C14" s="2" t="n"/>
      <c r="D14" s="2" t="n"/>
      <c r="E14" s="2" t="n"/>
      <c r="F14" s="2" t="n"/>
    </row>
    <row r="15">
      <c r="A15" s="3" t="inlineStr">
        <is>
          <t>Development programme ROM</t>
        </is>
      </c>
      <c r="B15" s="5" t="inlineStr">
        <is>
          <t>EUR 0.52-0.74 bn</t>
        </is>
      </c>
      <c r="C15" s="2" t="n"/>
      <c r="D15" s="2" t="n"/>
      <c r="E15" s="2" t="n"/>
      <c r="F15" s="2" t="n"/>
    </row>
    <row r="16">
      <c r="A16" s="3" t="inlineStr">
        <is>
          <t>Low-rate aircraft price target</t>
        </is>
      </c>
      <c r="B16" s="5" t="inlineStr">
        <is>
          <t>EUR 55-65m</t>
        </is>
      </c>
      <c r="C16" s="2" t="n"/>
      <c r="D16" s="2" t="n"/>
      <c r="E16" s="2" t="n"/>
      <c r="F16" s="2" t="n"/>
    </row>
    <row r="17">
      <c r="A17" s="3" t="inlineStr">
        <is>
          <t>Mature aircraft price target</t>
        </is>
      </c>
      <c r="B17" s="5" t="inlineStr">
        <is>
          <t>EUR 40-50m</t>
        </is>
      </c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 ht="22" customHeight="1">
      <c r="A20" s="4" t="inlineStr">
        <is>
          <t>Bankability conclusion</t>
        </is>
      </c>
    </row>
    <row r="21" ht="34" customHeight="1">
      <c r="A21" s="6" t="inlineStr">
        <is>
          <t>Battery-only is not preferred for Hamburg-Sylt: wind-resilient sizing drives the battery toward ~2.7 MWh and ~12 t, requiring a materially larger hull.</t>
        </is>
      </c>
    </row>
    <row r="22" ht="34" customHeight="1">
      <c r="A22" s="6" t="inlineStr">
        <is>
          <t>H2 fuel-cell hybrid is the base architecture for 150-350 km routes. H2 combustion is not recommended because it gives up efficiency and retains hydrogen integration complexity.</t>
        </is>
      </c>
    </row>
    <row r="23" ht="34" customHeight="1">
      <c r="A23" s="6" t="inlineStr">
        <is>
          <t>Battery-electric becomes attractive on ~80 km routes such as Helsinki-Tallinn, where a ~1.3 MWh pack is sufficient in the current screen.</t>
        </is>
      </c>
    </row>
    <row r="24" ht="34" customHeight="1">
      <c r="A24" s="6" t="inlineStr">
        <is>
          <t>Hamburg-Sylt is a strong premium/brand route but a weak standalone utilization case; Helsinki-Tallinn is the stronger first high-volume bank case.</t>
        </is>
      </c>
    </row>
  </sheetData>
  <mergeCells count="8">
    <mergeCell ref="A24:F24"/>
    <mergeCell ref="A2:F2"/>
    <mergeCell ref="A1:F1"/>
    <mergeCell ref="A23:F23"/>
    <mergeCell ref="A22:F22"/>
    <mergeCell ref="A4:F4"/>
    <mergeCell ref="A20:F20"/>
    <mergeCell ref="A21:F21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22" customWidth="1" min="6" max="6"/>
  </cols>
  <sheetData>
    <row r="1" ht="28" customHeight="1">
      <c r="A1" s="1" t="inlineStr">
        <is>
          <t>Aircraft &amp; Physics</t>
        </is>
      </c>
    </row>
    <row r="2">
      <c r="A2" s="3" t="inlineStr">
        <is>
          <t>Blue = user/model input; black = formula; green = linked/imported</t>
        </is>
      </c>
    </row>
    <row r="3">
      <c r="A3" s="2" t="n"/>
      <c r="B3" s="2" t="n"/>
      <c r="C3" s="2" t="n"/>
      <c r="D3" s="2" t="n"/>
      <c r="E3" s="2" t="n"/>
      <c r="F3" s="2" t="n"/>
    </row>
    <row r="4" ht="22" customHeight="1">
      <c r="A4" s="4" t="inlineStr">
        <is>
          <t>Geometry and buoyancy</t>
        </is>
      </c>
    </row>
    <row r="5">
      <c r="A5" s="2" t="inlineStr">
        <is>
          <t>Length (m)</t>
        </is>
      </c>
      <c r="B5" s="7" t="n">
        <v>120</v>
      </c>
      <c r="C5" s="2" t="n"/>
      <c r="D5" s="2" t="n"/>
      <c r="E5" s="2" t="n"/>
      <c r="F5" s="2" t="n"/>
    </row>
    <row r="6">
      <c r="A6" s="2" t="inlineStr">
        <is>
          <t>Diameter (m)</t>
        </is>
      </c>
      <c r="B6" s="7" t="n">
        <v>25</v>
      </c>
      <c r="C6" s="2" t="n"/>
      <c r="D6" s="2" t="n"/>
      <c r="E6" s="2" t="n"/>
      <c r="F6" s="2" t="n"/>
    </row>
    <row r="7">
      <c r="A7" s="2" t="inlineStr">
        <is>
          <t>H350-derived shape coefficient</t>
        </is>
      </c>
      <c r="B7" s="7" t="n">
        <v>0.487949111328125</v>
      </c>
      <c r="C7" s="2" t="n"/>
      <c r="D7" s="2" t="n"/>
      <c r="E7" s="2" t="n"/>
      <c r="F7" s="2" t="n"/>
    </row>
    <row r="8">
      <c r="A8" s="2" t="inlineStr">
        <is>
          <t>Helium volume allocation</t>
        </is>
      </c>
      <c r="B8" s="7" t="n">
        <v>0.88</v>
      </c>
      <c r="C8" s="2" t="n"/>
      <c r="D8" s="2" t="n"/>
      <c r="E8" s="2" t="n"/>
      <c r="F8" s="2" t="n"/>
    </row>
    <row r="9">
      <c r="A9" s="2" t="inlineStr">
        <is>
          <t>Cell / envelope overpressure (Pa)</t>
        </is>
      </c>
      <c r="B9" s="7" t="n">
        <v>250</v>
      </c>
      <c r="C9" s="2" t="n"/>
      <c r="D9" s="2" t="n"/>
      <c r="E9" s="2" t="n"/>
      <c r="F9" s="2" t="n"/>
    </row>
    <row r="10">
      <c r="A10" s="2" t="inlineStr">
        <is>
          <t>Design gross mass target (t)</t>
        </is>
      </c>
      <c r="B10" s="7" t="n">
        <v>27.8</v>
      </c>
      <c r="C10" s="2" t="n"/>
      <c r="D10" s="2" t="n"/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inlineStr">
        <is>
          <t>Hull volume (m3)</t>
        </is>
      </c>
      <c r="B12" s="8">
        <f>B5*B6^2*B7</f>
        <v/>
      </c>
      <c r="C12" s="2" t="n"/>
      <c r="D12" s="2" t="n"/>
      <c r="E12" s="2" t="n"/>
      <c r="F12" s="2" t="n"/>
    </row>
    <row r="13">
      <c r="A13" s="2" t="inlineStr">
        <is>
          <t>Helium volume (m3)</t>
        </is>
      </c>
      <c r="B13" s="8">
        <f>B12*B8</f>
        <v/>
      </c>
      <c r="C13" s="2" t="n"/>
      <c r="D13" s="2" t="n"/>
      <c r="E13" s="2" t="n"/>
      <c r="F13" s="2" t="n"/>
    </row>
    <row r="14">
      <c r="A14" s="2" t="inlineStr">
        <is>
          <t>Net lift @35C (t)</t>
        </is>
      </c>
      <c r="B14" s="9" t="n">
        <v>31.78053336418588</v>
      </c>
      <c r="C14" s="2" t="n"/>
      <c r="D14" s="2" t="n"/>
      <c r="E14" s="2" t="n"/>
      <c r="F14" s="2" t="n"/>
    </row>
    <row r="15">
      <c r="A15" s="2" t="inlineStr">
        <is>
          <t>Net lift @50C (t)</t>
        </is>
      </c>
      <c r="B15" s="9" t="n">
        <v>30.30534227502361</v>
      </c>
      <c r="C15" s="2" t="n"/>
      <c r="D15" s="2" t="n"/>
      <c r="E15" s="2" t="n"/>
      <c r="F15" s="2" t="n"/>
    </row>
    <row r="16">
      <c r="A16" s="2" t="inlineStr">
        <is>
          <t>Mass margin @35C (t)</t>
        </is>
      </c>
      <c r="B16" s="2">
        <f>B14-B10</f>
        <v/>
      </c>
      <c r="C16" s="2" t="n"/>
      <c r="D16" s="2" t="n"/>
      <c r="E16" s="2" t="n"/>
      <c r="F16" s="2" t="n"/>
    </row>
    <row r="17">
      <c r="A17" s="2" t="inlineStr">
        <is>
          <t>Mass margin @50C (t)</t>
        </is>
      </c>
      <c r="B17" s="2">
        <f>B15-B10</f>
        <v/>
      </c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 ht="22" customHeight="1">
      <c r="A19" s="4" t="inlineStr">
        <is>
          <t>Benchmark - Zeppelin NT</t>
        </is>
      </c>
    </row>
    <row r="20">
      <c r="A20" s="2" t="inlineStr">
        <is>
          <t>Length (m)</t>
        </is>
      </c>
      <c r="B20" s="9" t="n">
        <v>75</v>
      </c>
      <c r="C20" s="2" t="n"/>
      <c r="D20" s="2" t="n"/>
      <c r="E20" s="2" t="n"/>
      <c r="F20" s="2" t="n"/>
    </row>
    <row r="21">
      <c r="A21" s="2" t="inlineStr">
        <is>
          <t>Hull volume (m3)</t>
        </is>
      </c>
      <c r="B21" s="9" t="n">
        <v>8425</v>
      </c>
      <c r="C21" s="2" t="n"/>
      <c r="D21" s="2" t="n"/>
      <c r="E21" s="2" t="n"/>
      <c r="F21" s="2" t="n"/>
    </row>
    <row r="22">
      <c r="A22" s="2" t="inlineStr">
        <is>
          <t>Max takeoff mass (kg)</t>
        </is>
      </c>
      <c r="B22" s="9" t="n">
        <v>8050</v>
      </c>
      <c r="C22" s="2" t="n"/>
      <c r="D22" s="2" t="n"/>
      <c r="E22" s="2" t="n"/>
      <c r="F22" s="2" t="n"/>
    </row>
    <row r="23">
      <c r="A23" s="2" t="inlineStr">
        <is>
          <t>Payload (kg)</t>
        </is>
      </c>
      <c r="B23" s="9" t="n">
        <v>1900</v>
      </c>
      <c r="C23" s="2" t="n"/>
      <c r="D23" s="2" t="n"/>
      <c r="E23" s="2" t="n"/>
      <c r="F23" s="2" t="n"/>
    </row>
    <row r="24">
      <c r="A24" s="2" t="inlineStr">
        <is>
          <t>Max speed (km/h)</t>
        </is>
      </c>
      <c r="B24" s="9" t="n">
        <v>125</v>
      </c>
      <c r="C24" s="2" t="n"/>
      <c r="D24" s="2" t="n"/>
      <c r="E24" s="2" t="n"/>
      <c r="F24" s="2" t="n"/>
    </row>
    <row r="25">
      <c r="A25" s="2" t="inlineStr">
        <is>
          <t>Published range (km)</t>
        </is>
      </c>
      <c r="B25" s="9" t="n">
        <v>1000</v>
      </c>
      <c r="C25" s="2" t="n"/>
      <c r="D25" s="2" t="n"/>
      <c r="E25" s="2" t="n"/>
      <c r="F25" s="2" t="n"/>
    </row>
    <row r="26">
      <c r="A26" s="2" t="inlineStr">
        <is>
          <t>Load-bearing structure mass (kg)</t>
        </is>
      </c>
      <c r="B26" s="9" t="n">
        <v>1100</v>
      </c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 ht="22" customHeight="1">
      <c r="A28" s="4" t="inlineStr">
        <is>
          <t>Preliminary H2-hybrid mass budget</t>
        </is>
      </c>
    </row>
    <row r="29">
      <c r="A29" s="2" t="inlineStr">
        <is>
          <t>Semi-rigid primary structure / keel</t>
        </is>
      </c>
      <c r="B29" s="10" t="n">
        <v>3.8</v>
      </c>
      <c r="C29" s="2" t="n"/>
      <c r="D29" s="2" t="n"/>
      <c r="E29" s="2" t="n"/>
      <c r="F29" s="2" t="n"/>
    </row>
    <row r="30">
      <c r="A30" s="2" t="inlineStr">
        <is>
          <t>Envelope, ballonets, gas-management</t>
        </is>
      </c>
      <c r="B30" s="10" t="n">
        <v>3.4</v>
      </c>
      <c r="C30" s="2" t="n"/>
      <c r="D30" s="2" t="n"/>
      <c r="E30" s="2" t="n"/>
      <c r="F30" s="2" t="n"/>
    </row>
    <row r="31">
      <c r="A31" s="2" t="inlineStr">
        <is>
          <t>Tail and controls</t>
        </is>
      </c>
      <c r="B31" s="10" t="n">
        <v>1.2</v>
      </c>
      <c r="C31" s="2" t="n"/>
      <c r="D31" s="2" t="n"/>
      <c r="E31" s="2" t="n"/>
      <c r="F31" s="2" t="n"/>
    </row>
    <row r="32">
      <c r="A32" s="2" t="inlineStr">
        <is>
          <t>Panorama cabin, seats, WC, baggage structure</t>
        </is>
      </c>
      <c r="B32" s="10" t="n">
        <v>3.6</v>
      </c>
      <c r="C32" s="2" t="n"/>
      <c r="D32" s="2" t="n"/>
      <c r="E32" s="2" t="n"/>
      <c r="F32" s="2" t="n"/>
    </row>
    <row r="33">
      <c r="A33" s="2" t="inlineStr">
        <is>
          <t>60 passengers + 2 crew + baggage</t>
        </is>
      </c>
      <c r="B33" s="10" t="n">
        <v>6.2</v>
      </c>
      <c r="C33" s="2" t="n"/>
      <c r="D33" s="2" t="n"/>
      <c r="E33" s="2" t="n"/>
      <c r="F33" s="2" t="n"/>
    </row>
    <row r="34">
      <c r="A34" s="2" t="inlineStr">
        <is>
          <t>Motors, pods, props, inverters</t>
        </is>
      </c>
      <c r="B34" s="10" t="n">
        <v>1.3</v>
      </c>
      <c r="C34" s="2" t="n"/>
      <c r="D34" s="2" t="n"/>
      <c r="E34" s="2" t="n"/>
      <c r="F34" s="2" t="n"/>
    </row>
    <row r="35">
      <c r="A35" s="2" t="inlineStr">
        <is>
          <t>H2 hybrid energy system</t>
        </is>
      </c>
      <c r="B35" s="10" t="n">
        <v>3.8</v>
      </c>
      <c r="C35" s="2" t="n"/>
      <c r="D35" s="2" t="n"/>
      <c r="E35" s="2" t="n"/>
      <c r="F35" s="2" t="n"/>
    </row>
    <row r="36">
      <c r="A36" s="2" t="inlineStr">
        <is>
          <t>Avionics, safety, electrical</t>
        </is>
      </c>
      <c r="B36" s="10" t="n">
        <v>0.9</v>
      </c>
      <c r="C36" s="2" t="n"/>
      <c r="D36" s="2" t="n"/>
      <c r="E36" s="2" t="n"/>
      <c r="F36" s="2" t="n"/>
    </row>
    <row r="37">
      <c r="A37" s="2" t="inlineStr">
        <is>
          <t>Mooring / landing / ground handling equipment</t>
        </is>
      </c>
      <c r="B37" s="10" t="n">
        <v>0.8</v>
      </c>
      <c r="C37" s="2" t="n"/>
      <c r="D37" s="2" t="n"/>
      <c r="E37" s="2" t="n"/>
      <c r="F37" s="2" t="n"/>
    </row>
    <row r="38">
      <c r="A38" s="2" t="inlineStr">
        <is>
          <t>Water / waste service mass</t>
        </is>
      </c>
      <c r="B38" s="10" t="n">
        <v>0.3</v>
      </c>
      <c r="C38" s="2" t="n"/>
      <c r="D38" s="2" t="n"/>
      <c r="E38" s="2" t="n"/>
      <c r="F38" s="2" t="n"/>
    </row>
    <row r="39">
      <c r="A39" s="2" t="inlineStr">
        <is>
          <t>Wiring / integration / miscellaneous</t>
        </is>
      </c>
      <c r="B39" s="10" t="n">
        <v>0.5</v>
      </c>
      <c r="C39" s="2" t="n"/>
      <c r="D39" s="2" t="n"/>
      <c r="E39" s="2" t="n"/>
      <c r="F39" s="2" t="n"/>
    </row>
    <row r="40">
      <c r="A40" s="2" t="inlineStr">
        <is>
          <t>Growth and operating margin</t>
        </is>
      </c>
      <c r="B40" s="10" t="n">
        <v>2</v>
      </c>
      <c r="C40" s="2" t="n"/>
      <c r="D40" s="2" t="n"/>
      <c r="E40" s="2" t="n"/>
      <c r="F40" s="2" t="n"/>
    </row>
    <row r="41">
      <c r="A41" s="11" t="inlineStr">
        <is>
          <t>Total gross-mass target</t>
        </is>
      </c>
      <c r="B41" s="12">
        <f>SUM(B29:B40)</f>
        <v/>
      </c>
      <c r="C41" s="2" t="n"/>
      <c r="D41" s="2" t="n"/>
      <c r="E41" s="2" t="n"/>
      <c r="F41" s="2" t="n"/>
    </row>
  </sheetData>
  <mergeCells count="5">
    <mergeCell ref="A2:F2"/>
    <mergeCell ref="A28:F28"/>
    <mergeCell ref="A19:F19"/>
    <mergeCell ref="A1:F1"/>
    <mergeCell ref="A4:F4"/>
  </mergeCells>
  <pageMargins left="0.75" right="0.75" top="1" bottom="1" header="0.5" footer="0.5"/>
  <pageSetup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26" customWidth="1" min="6" max="6"/>
  </cols>
  <sheetData>
    <row r="1" ht="28" customHeight="1">
      <c r="A1" s="1" t="inlineStr">
        <is>
          <t>Propulsion Architecture Trade</t>
        </is>
      </c>
    </row>
    <row r="2">
      <c r="A2" s="3" t="inlineStr">
        <is>
          <t>Base recommendation: helium lift + hydrogen fuel-cell electric propulsion</t>
        </is>
      </c>
    </row>
    <row r="3">
      <c r="A3" s="2" t="n"/>
      <c r="B3" s="2" t="n"/>
      <c r="C3" s="2" t="n"/>
      <c r="D3" s="2" t="n"/>
      <c r="E3" s="2" t="n"/>
      <c r="F3" s="2" t="n"/>
    </row>
    <row r="4" ht="22" customHeight="1">
      <c r="A4" s="4" t="inlineStr">
        <is>
          <t>Common mission assumptions</t>
        </is>
      </c>
    </row>
    <row r="5">
      <c r="A5" s="2" t="inlineStr">
        <is>
          <t>Cruise airspeed (km/h)</t>
        </is>
      </c>
      <c r="B5" s="13" t="n">
        <v>100</v>
      </c>
      <c r="C5" s="2" t="n"/>
      <c r="D5" s="2" t="n"/>
      <c r="E5" s="2" t="n"/>
      <c r="F5" s="2" t="n"/>
    </row>
    <row r="6">
      <c r="A6" s="2" t="inlineStr">
        <is>
          <t>Hotel / cabin electrical load (kW)</t>
        </is>
      </c>
      <c r="B6" s="13" t="n">
        <v>60</v>
      </c>
      <c r="C6" s="2" t="n"/>
      <c r="D6" s="2" t="n"/>
      <c r="E6" s="2" t="n"/>
      <c r="F6" s="2" t="n"/>
    </row>
    <row r="7">
      <c r="A7" s="2" t="inlineStr">
        <is>
          <t>Propulsive efficiency</t>
        </is>
      </c>
      <c r="B7" s="13" t="n">
        <v>0.6919999999999999</v>
      </c>
      <c r="C7" s="2" t="n"/>
      <c r="D7" s="2" t="n"/>
      <c r="E7" s="2" t="n"/>
      <c r="F7" s="2" t="n"/>
    </row>
    <row r="8">
      <c r="A8" s="2" t="inlineStr">
        <is>
          <t>Motor efficiency</t>
        </is>
      </c>
      <c r="B8" s="13" t="n">
        <v>0.95</v>
      </c>
      <c r="C8" s="2" t="n"/>
      <c r="D8" s="2" t="n"/>
      <c r="E8" s="2" t="n"/>
      <c r="F8" s="2" t="n"/>
    </row>
    <row r="9">
      <c r="A9" s="2" t="inlineStr">
        <is>
          <t>H2 fuel-cell efficiency</t>
        </is>
      </c>
      <c r="B9" s="13" t="n">
        <v>0.55</v>
      </c>
      <c r="C9" s="2" t="n"/>
      <c r="D9" s="2" t="n"/>
      <c r="E9" s="2" t="n"/>
      <c r="F9" s="2" t="n"/>
    </row>
    <row r="10">
      <c r="A10" s="2" t="inlineStr">
        <is>
          <t>Battery pack specific energy (kWh/kg)</t>
        </is>
      </c>
      <c r="B10" s="13" t="n">
        <v>0.22</v>
      </c>
      <c r="C10" s="2" t="n"/>
      <c r="D10" s="2" t="n"/>
      <c r="E10" s="2" t="n"/>
      <c r="F10" s="2" t="n"/>
    </row>
    <row r="11">
      <c r="A11" s="2" t="inlineStr">
        <is>
          <t>Usable SOC fraction</t>
        </is>
      </c>
      <c r="B11" s="13" t="n">
        <v>0.8</v>
      </c>
      <c r="C11" s="2" t="n"/>
      <c r="D11" s="2" t="n"/>
      <c r="E11" s="2" t="n"/>
      <c r="F11" s="2" t="n"/>
    </row>
    <row r="12">
      <c r="A12" s="2" t="inlineStr">
        <is>
          <t>Planning headwind case (km/h)</t>
        </is>
      </c>
      <c r="B12" s="13" t="n">
        <v>30</v>
      </c>
      <c r="C12" s="2" t="n"/>
      <c r="D12" s="2" t="n"/>
      <c r="E12" s="2" t="n"/>
      <c r="F12" s="2" t="n"/>
    </row>
    <row r="13">
      <c r="A13" s="2" t="inlineStr">
        <is>
          <t>Reserve at cruise power (min)</t>
        </is>
      </c>
      <c r="B13" s="13" t="n">
        <v>30</v>
      </c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 ht="22" customHeight="1">
      <c r="A16" s="4" t="inlineStr">
        <is>
          <t>Hamburg-Sylt - 195 km</t>
        </is>
      </c>
    </row>
    <row r="17">
      <c r="A17" s="2" t="inlineStr">
        <is>
          <t>H2-FC base hull</t>
        </is>
      </c>
      <c r="B17" s="2" t="inlineStr">
        <is>
          <t>120 x 25 m</t>
        </is>
      </c>
      <c r="C17" s="2" t="n"/>
      <c r="D17" s="2" t="n"/>
      <c r="E17" s="2" t="n"/>
      <c r="F17" s="2" t="n"/>
    </row>
    <row r="18">
      <c r="A18" s="2" t="inlineStr">
        <is>
          <t>H2 system mass (t)</t>
        </is>
      </c>
      <c r="B18" s="2" t="n">
        <v>3.8</v>
      </c>
      <c r="C18" s="2" t="n"/>
      <c r="D18" s="2" t="n"/>
      <c r="E18" s="2" t="n"/>
      <c r="F18" s="2" t="n"/>
    </row>
    <row r="19">
      <c r="A19" s="2" t="inlineStr">
        <is>
          <t>Planning H2 incl. reserve (kg)</t>
        </is>
      </c>
      <c r="B19" s="2" t="n">
        <v>105.1</v>
      </c>
      <c r="C19" s="2" t="n"/>
      <c r="D19" s="2" t="n"/>
      <c r="E19" s="2" t="n"/>
      <c r="F19" s="2" t="n"/>
    </row>
    <row r="20">
      <c r="A20" s="2" t="inlineStr">
        <is>
          <t>Actual no-wind H2 consumed (kg)</t>
        </is>
      </c>
      <c r="B20" s="2" t="n">
        <v>63.3</v>
      </c>
      <c r="C20" s="2" t="n"/>
      <c r="D20" s="2" t="n"/>
      <c r="E20" s="2" t="n"/>
      <c r="F20" s="2" t="n"/>
    </row>
    <row r="21">
      <c r="A21" s="2" t="inlineStr">
        <is>
          <t>Battery-only reliable hull screen</t>
        </is>
      </c>
      <c r="B21" s="2" t="inlineStr">
        <is>
          <t>~120 x 28.25 m</t>
        </is>
      </c>
      <c r="C21" s="2" t="n"/>
      <c r="D21" s="2" t="n"/>
      <c r="E21" s="2" t="n"/>
      <c r="F21" s="2" t="n"/>
    </row>
    <row r="22">
      <c r="A22" s="2" t="inlineStr">
        <is>
          <t>Battery-only nominal pack (MWh)</t>
        </is>
      </c>
      <c r="B22" s="2" t="inlineStr">
        <is>
          <t>~2.68</t>
        </is>
      </c>
      <c r="C22" s="2" t="n"/>
      <c r="D22" s="2" t="n"/>
      <c r="E22" s="2" t="n"/>
      <c r="F22" s="2" t="n"/>
    </row>
    <row r="23">
      <c r="A23" s="2" t="inlineStr">
        <is>
          <t>Battery-only pack mass @220 Wh/kg (t)</t>
        </is>
      </c>
      <c r="B23" s="2" t="inlineStr">
        <is>
          <t>~12.2</t>
        </is>
      </c>
      <c r="C23" s="2" t="n"/>
      <c r="D23" s="2" t="n"/>
      <c r="E23" s="2" t="n"/>
      <c r="F23" s="2" t="n"/>
    </row>
    <row r="24">
      <c r="A24" s="2" t="inlineStr">
        <is>
          <t>Conclusion</t>
        </is>
      </c>
      <c r="B24" s="2" t="inlineStr">
        <is>
          <t>H2-FC strongly preferred for schedule reliability and hot-day mass margin</t>
        </is>
      </c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 ht="22" customHeight="1">
      <c r="A27" s="4" t="inlineStr">
        <is>
          <t>Helsinki-Tallinn - 85 km</t>
        </is>
      </c>
    </row>
    <row r="28">
      <c r="A28" s="2" t="inlineStr">
        <is>
          <t>Battery hull screen</t>
        </is>
      </c>
      <c r="B28" s="2" t="inlineStr">
        <is>
          <t>~120 x 25.5 m</t>
        </is>
      </c>
      <c r="C28" s="2" t="n"/>
      <c r="D28" s="2" t="n"/>
      <c r="E28" s="2" t="n"/>
      <c r="F28" s="2" t="n"/>
    </row>
    <row r="29">
      <c r="A29" s="2" t="inlineStr">
        <is>
          <t>Nominal battery (MWh)</t>
        </is>
      </c>
      <c r="B29" s="2" t="n">
        <v>1.3</v>
      </c>
      <c r="C29" s="2" t="n"/>
      <c r="D29" s="2" t="n"/>
      <c r="E29" s="2" t="n"/>
      <c r="F29" s="2" t="n"/>
    </row>
    <row r="30">
      <c r="A30" s="2" t="inlineStr">
        <is>
          <t>Battery pack mass @220 Wh/kg (t)</t>
        </is>
      </c>
      <c r="B30" s="2" t="n">
        <v>5.92</v>
      </c>
      <c r="C30" s="2" t="n"/>
      <c r="D30" s="2" t="n"/>
      <c r="E30" s="2" t="n"/>
      <c r="F30" s="2" t="n"/>
    </row>
    <row r="31">
      <c r="A31" s="2" t="inlineStr">
        <is>
          <t>H2-FC alternative</t>
        </is>
      </c>
      <c r="B31" s="2" t="inlineStr">
        <is>
          <t>Technically feasible but higher energy cost / infrastructure complexity</t>
        </is>
      </c>
      <c r="C31" s="2" t="n"/>
      <c r="D31" s="2" t="n"/>
      <c r="E31" s="2" t="n"/>
      <c r="F31" s="2" t="n"/>
    </row>
    <row r="32">
      <c r="A32" s="2" t="inlineStr">
        <is>
          <t>Conclusion</t>
        </is>
      </c>
      <c r="B32" s="2" t="inlineStr">
        <is>
          <t>Battery-electric is preferred for a dedicated &lt;=100 km shuttle variant</t>
        </is>
      </c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 ht="22" customHeight="1">
      <c r="A35" s="4" t="inlineStr">
        <is>
          <t>Why not hydrogen combustion?</t>
        </is>
      </c>
    </row>
    <row r="36" ht="34" customHeight="1">
      <c r="A36" s="2" t="inlineStr">
        <is>
          <t>Efficiency</t>
        </is>
      </c>
      <c r="B36" s="14" t="inlineStr">
        <is>
          <t>Fuel-cell electric base uses ~55% electrical efficiency; combustion would normally require materially more H2 for the same shaft work.</t>
        </is>
      </c>
      <c r="C36" s="2" t="n"/>
      <c r="D36" s="2" t="n"/>
      <c r="E36" s="2" t="n"/>
      <c r="F36" s="2" t="n"/>
    </row>
    <row r="37" ht="34" customHeight="1">
      <c r="A37" s="2" t="inlineStr">
        <is>
          <t>Integration</t>
        </is>
      </c>
      <c r="B37" s="14" t="inlineStr">
        <is>
          <t>Combustion retains H2 tanks, leak detection and refuelling complexity but adds hot-section machinery, noise and NOx control.</t>
        </is>
      </c>
      <c r="C37" s="2" t="n"/>
      <c r="D37" s="2" t="n"/>
      <c r="E37" s="2" t="n"/>
      <c r="F37" s="2" t="n"/>
    </row>
    <row r="38" ht="34" customHeight="1">
      <c r="A38" s="2" t="inlineStr">
        <is>
          <t>Industry signal</t>
        </is>
      </c>
      <c r="B38" s="14" t="inlineStr">
        <is>
          <t>Airbus presented a fully electric fuel-cell hydrogen concept in 2025; this model follows that direction rather than H2 combustion.</t>
        </is>
      </c>
      <c r="C38" s="2" t="n"/>
      <c r="D38" s="2" t="n"/>
      <c r="E38" s="2" t="n"/>
      <c r="F38" s="2" t="n"/>
    </row>
  </sheetData>
  <mergeCells count="6">
    <mergeCell ref="A2:F2"/>
    <mergeCell ref="A16:F16"/>
    <mergeCell ref="A1:F1"/>
    <mergeCell ref="A27:F27"/>
    <mergeCell ref="A35:F35"/>
    <mergeCell ref="A4:F4"/>
  </mergeCells>
  <pageMargins left="0.75" right="0.75" top="1" bottom="1" header="0.5" footer="0.5"/>
  <pageSetup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16" customWidth="1" min="3" max="3"/>
    <col width="15" customWidth="1" min="4" max="4"/>
    <col width="18" customWidth="1" min="5" max="5"/>
    <col width="18" customWidth="1" min="6" max="6"/>
    <col width="18" customWidth="1" min="7" max="7"/>
    <col width="28" customWidth="1" min="8" max="8"/>
  </cols>
  <sheetData>
    <row r="1" ht="28" customHeight="1">
      <c r="A1" s="1" t="inlineStr">
        <is>
          <t>Route Portfolio</t>
        </is>
      </c>
      <c r="G1" s="2" t="n"/>
      <c r="H1" s="2" t="n"/>
    </row>
    <row r="2">
      <c r="A2" s="3" t="inlineStr">
        <is>
          <t>Market size is a proxy only; route-specific willingness-to-pay studies remain required</t>
        </is>
      </c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>
      <c r="A4" s="15" t="inlineStr">
        <is>
          <t>Route</t>
        </is>
      </c>
      <c r="B4" s="15" t="inlineStr">
        <is>
          <t>Planning km</t>
        </is>
      </c>
      <c r="C4" s="15" t="inlineStr">
        <is>
          <t>Reference market</t>
        </is>
      </c>
      <c r="D4" s="15" t="inlineStr">
        <is>
          <t>Preferred energy</t>
        </is>
      </c>
      <c r="E4" s="15" t="inlineStr">
        <is>
          <t>Target fare</t>
        </is>
      </c>
      <c r="F4" s="15" t="inlineStr">
        <is>
          <t>Utilisation case</t>
        </is>
      </c>
      <c r="G4" s="15" t="inlineStr">
        <is>
          <t>Share needed</t>
        </is>
      </c>
      <c r="H4" s="15" t="inlineStr">
        <is>
          <t>Bank view</t>
        </is>
      </c>
    </row>
    <row r="5" ht="54" customHeight="1">
      <c r="A5" s="6" t="inlineStr">
        <is>
          <t>Hamburg-Sylt</t>
        </is>
      </c>
      <c r="B5" s="6" t="n">
        <v>195</v>
      </c>
      <c r="C5" s="6" t="inlineStr">
        <is>
          <t>~149k annual passenger segments from Hamburg-origin Sylt guests only</t>
        </is>
      </c>
      <c r="D5" s="6" t="inlineStr">
        <is>
          <t>H2-FC</t>
        </is>
      </c>
      <c r="E5" s="6" t="inlineStr">
        <is>
          <t>EUR 230-280</t>
        </is>
      </c>
      <c r="F5" s="6" t="inlineStr">
        <is>
          <t>1,200-1,500 legs/yr</t>
        </is>
      </c>
      <c r="G5" s="6" t="inlineStr">
        <is>
          <t>~36% of Hamburg-origin guest roundtrips at 1,200 legs / 75% LF</t>
        </is>
      </c>
      <c r="H5" s="6" t="inlineStr">
        <is>
          <t>Premium flagship; standalone demand concentration is the main risk</t>
        </is>
      </c>
    </row>
    <row r="6" ht="54" customHeight="1">
      <c r="A6" s="6" t="inlineStr">
        <is>
          <t>Helsinki-Tallinn</t>
        </is>
      </c>
      <c r="B6" s="6" t="n">
        <v>85</v>
      </c>
      <c r="C6" s="6" t="inlineStr">
        <is>
          <t>7.5m route passengers in 2025</t>
        </is>
      </c>
      <c r="D6" s="6" t="inlineStr">
        <is>
          <t>Battery</t>
        </is>
      </c>
      <c r="E6" s="6" t="inlineStr">
        <is>
          <t>EUR 115-140</t>
        </is>
      </c>
      <c r="F6" s="6" t="inlineStr">
        <is>
          <t>2,400-2,800 legs/yr</t>
        </is>
      </c>
      <c r="G6" s="6" t="inlineStr">
        <is>
          <t>~1.4-1.7% of existing route volume</t>
        </is>
      </c>
      <c r="H6" s="6" t="inlineStr">
        <is>
          <t>Strongest high-utilisation first bank case</t>
        </is>
      </c>
    </row>
    <row r="7" ht="54" customHeight="1">
      <c r="A7" s="6" t="inlineStr">
        <is>
          <t>Stockholm-Visby</t>
        </is>
      </c>
      <c r="B7" s="6" t="n">
        <v>195</v>
      </c>
      <c r="C7" s="6" t="inlineStr">
        <is>
          <t>1.758m Gotland ferry passengers in 2025</t>
        </is>
      </c>
      <c r="D7" s="6" t="inlineStr">
        <is>
          <t>H2-FC</t>
        </is>
      </c>
      <c r="E7" s="6" t="inlineStr">
        <is>
          <t>EUR 190-230</t>
        </is>
      </c>
      <c r="F7" s="6" t="inlineStr">
        <is>
          <t>1,400-1,700 legs/yr</t>
        </is>
      </c>
      <c r="G7" s="6" t="inlineStr">
        <is>
          <t>~3-4% of ferry volume</t>
        </is>
      </c>
      <c r="H7" s="6" t="inlineStr">
        <is>
          <t>Strong island corridor; air competition needs fare study</t>
        </is>
      </c>
    </row>
    <row r="8" ht="54" customHeight="1">
      <c r="A8" s="6" t="inlineStr">
        <is>
          <t>Hamburg-Helgoland</t>
        </is>
      </c>
      <c r="B8" s="6" t="inlineStr">
        <is>
          <t>~160</t>
        </is>
      </c>
      <c r="C8" s="6" t="inlineStr">
        <is>
          <t>Seasonal / tourism market</t>
        </is>
      </c>
      <c r="D8" s="6" t="inlineStr">
        <is>
          <t>H2-FC</t>
        </is>
      </c>
      <c r="E8" s="6" t="inlineStr">
        <is>
          <t>EUR 160-220</t>
        </is>
      </c>
      <c r="F8" s="6" t="inlineStr">
        <is>
          <t>Seasonal</t>
        </is>
      </c>
      <c r="G8" s="6" t="inlineStr">
        <is>
          <t>n/a</t>
        </is>
      </c>
      <c r="H8" s="6" t="inlineStr">
        <is>
          <t>Excellent showcase and utilisation filler, not standalone base case</t>
        </is>
      </c>
    </row>
  </sheetData>
  <mergeCells count="2">
    <mergeCell ref="A2:F2"/>
    <mergeCell ref="A1:F1"/>
  </mergeCells>
  <pageMargins left="0.75" right="0.75" top="1" bottom="1" header="0.5" footer="0.5"/>
  <pageSetup fitToHeight="0" fitToWidth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22" customWidth="1" min="6" max="6"/>
  </cols>
  <sheetData>
    <row r="1" ht="28" customHeight="1">
      <c r="A1" s="1" t="inlineStr">
        <is>
          <t>Hamburg-Sylt Base Case</t>
        </is>
      </c>
    </row>
    <row r="2">
      <c r="A2" s="3" t="inlineStr">
        <is>
          <t>Premium German flagship - H2 fuel-cell hybrid</t>
        </is>
      </c>
    </row>
    <row r="3">
      <c r="A3" s="2" t="n"/>
      <c r="B3" s="2" t="n"/>
      <c r="C3" s="2" t="n"/>
      <c r="D3" s="2" t="n"/>
      <c r="E3" s="2" t="n"/>
      <c r="F3" s="2" t="n"/>
    </row>
    <row r="4" ht="22" customHeight="1">
      <c r="A4" s="4" t="inlineStr">
        <is>
          <t>Route and mission</t>
        </is>
      </c>
    </row>
    <row r="5">
      <c r="A5" s="2" t="inlineStr">
        <is>
          <t>Planning route distance (km)</t>
        </is>
      </c>
      <c r="B5" s="13" t="n">
        <v>195</v>
      </c>
      <c r="C5" s="2" t="n"/>
      <c r="D5" s="2" t="n"/>
      <c r="E5" s="2" t="n"/>
      <c r="F5" s="2" t="n"/>
    </row>
    <row r="6">
      <c r="A6" s="2" t="inlineStr">
        <is>
          <t>Cruise airspeed (km/h)</t>
        </is>
      </c>
      <c r="B6" s="13" t="n">
        <v>100</v>
      </c>
      <c r="C6" s="2" t="n"/>
      <c r="D6" s="2" t="n"/>
      <c r="E6" s="2" t="n"/>
      <c r="F6" s="2" t="n"/>
    </row>
    <row r="7">
      <c r="A7" s="2" t="inlineStr">
        <is>
          <t>No-wind flight time (h)</t>
        </is>
      </c>
      <c r="B7" s="13" t="n">
        <v>1.95</v>
      </c>
      <c r="C7" s="2" t="n"/>
      <c r="D7" s="2" t="n"/>
      <c r="E7" s="2" t="n"/>
      <c r="F7" s="2" t="n"/>
    </row>
    <row r="8">
      <c r="A8" s="2" t="inlineStr">
        <is>
          <t>30 km/h headwind flight time (h)</t>
        </is>
      </c>
      <c r="B8" s="13" t="n">
        <v>2.785714285714286</v>
      </c>
      <c r="C8" s="2" t="n"/>
      <c r="D8" s="2" t="n"/>
      <c r="E8" s="2" t="n"/>
      <c r="F8" s="2" t="n"/>
    </row>
    <row r="9">
      <c r="A9" s="2" t="inlineStr">
        <is>
          <t>No-wind mission electricity (kWh)</t>
        </is>
      </c>
      <c r="B9" s="13" t="n">
        <v>1159.537390260333</v>
      </c>
      <c r="C9" s="2" t="n"/>
      <c r="D9" s="2" t="n"/>
      <c r="E9" s="2" t="n"/>
      <c r="F9" s="2" t="n"/>
    </row>
    <row r="10">
      <c r="A10" s="2" t="inlineStr">
        <is>
          <t>No-wind H2 consumption (kg)</t>
        </is>
      </c>
      <c r="B10" s="13" t="n">
        <v>63.25381939613959</v>
      </c>
      <c r="C10" s="2" t="n"/>
      <c r="D10" s="2" t="n"/>
      <c r="E10" s="2" t="n"/>
      <c r="F10" s="2" t="n"/>
    </row>
    <row r="11">
      <c r="A11" s="2" t="inlineStr">
        <is>
          <t>30 km/h headwind planning H2 incl. reserve (kg)</t>
        </is>
      </c>
      <c r="B11" s="13" t="n">
        <v>105.086872227633</v>
      </c>
      <c r="C11" s="2" t="n"/>
      <c r="D11" s="2" t="n"/>
      <c r="E11" s="2" t="n"/>
      <c r="F11" s="2" t="n"/>
    </row>
    <row r="12">
      <c r="A12" s="2" t="inlineStr">
        <is>
          <t>Onboard H2 design (kg)</t>
        </is>
      </c>
      <c r="B12" s="13" t="n">
        <v>120</v>
      </c>
      <c r="C12" s="2" t="n"/>
      <c r="D12" s="2" t="n"/>
      <c r="E12" s="2" t="n"/>
      <c r="F12" s="2" t="n"/>
    </row>
    <row r="13">
      <c r="A13" s="2" t="inlineStr">
        <is>
          <t>DB fastest published travel time</t>
        </is>
      </c>
      <c r="B13" s="9" t="inlineStr">
        <is>
          <t>3 h 10 min</t>
        </is>
      </c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 ht="22" customHeight="1">
      <c r="A16" s="4" t="inlineStr">
        <is>
          <t>Ticket economics sensitivity - 75% load factor</t>
        </is>
      </c>
    </row>
    <row r="17">
      <c r="A17" s="15" t="inlineStr">
        <is>
          <t>Legs/year</t>
        </is>
      </c>
      <c r="B17" s="15" t="inlineStr">
        <is>
          <t>Passengers/year</t>
        </is>
      </c>
      <c r="C17" s="15" t="inlineStr">
        <is>
          <t>Total cost incl. capital (EURm)</t>
        </is>
      </c>
      <c r="D17" s="15" t="inlineStr">
        <is>
          <t>Break-even avg fare (EUR)</t>
        </is>
      </c>
      <c r="E17" s="15" t="inlineStr">
        <is>
          <t>Target avg fare @12% model margin (EUR)</t>
        </is>
      </c>
      <c r="F17" s="2" t="n"/>
    </row>
    <row r="18">
      <c r="A18" s="16" t="n">
        <v>1000</v>
      </c>
      <c r="B18" s="16" t="n">
        <v>45000</v>
      </c>
      <c r="C18" s="17" t="n">
        <v>12.688</v>
      </c>
      <c r="D18" s="17" t="n">
        <v>283.7037037037036</v>
      </c>
      <c r="E18" s="17" t="n">
        <v>325.6613756613756</v>
      </c>
      <c r="F18" s="2" t="n"/>
    </row>
    <row r="19">
      <c r="A19" s="16" t="n">
        <v>1200</v>
      </c>
      <c r="B19" s="16" t="n">
        <v>54000</v>
      </c>
      <c r="C19" s="17" t="n">
        <v>12.978</v>
      </c>
      <c r="D19" s="17" t="n">
        <v>240.3472222222222</v>
      </c>
      <c r="E19" s="17" t="n">
        <v>276.1111111111111</v>
      </c>
      <c r="F19" s="2" t="n"/>
    </row>
    <row r="20">
      <c r="A20" s="16" t="n">
        <v>1500</v>
      </c>
      <c r="B20" s="16" t="n">
        <v>67500</v>
      </c>
      <c r="C20" s="17" t="n">
        <v>13.413</v>
      </c>
      <c r="D20" s="17" t="n">
        <v>196.9907407407407</v>
      </c>
      <c r="E20" s="17" t="n">
        <v>226.5608465608466</v>
      </c>
      <c r="F20" s="2" t="n"/>
    </row>
    <row r="21">
      <c r="A21" s="16" t="n">
        <v>1800</v>
      </c>
      <c r="B21" s="16" t="n">
        <v>81000</v>
      </c>
      <c r="C21" s="17" t="n">
        <v>13.848</v>
      </c>
      <c r="D21" s="17" t="n">
        <v>168.0864197530864</v>
      </c>
      <c r="E21" s="17" t="n">
        <v>193.5273368606702</v>
      </c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 ht="22" customHeight="1">
      <c r="A24" s="4" t="inlineStr">
        <is>
          <t>Demand caution</t>
        </is>
      </c>
    </row>
    <row r="25" ht="90" customHeight="1">
      <c r="A25" s="6" t="inlineStr">
        <is>
          <t>Official Sylt statistics show 918,668 guests in 2024 and Hamburg represented 8.1% of domestic source markets in the published press material. At 1,200 legs/year and 75% load, the model needs 54,000 passenger segments (about 27,000 round trips), equivalent to roughly 36% of the simple Hamburg-origin guest count. That is too concentrated to underwrite without a broader Hamburg catchment, connecting traffic, charters or a second route. The bank case therefore treats Hamburg-Sylt as a premium flagship, not the sole utilisation base.</t>
        </is>
      </c>
    </row>
    <row r="26"/>
    <row r="27"/>
  </sheetData>
  <mergeCells count="6">
    <mergeCell ref="A24:F24"/>
    <mergeCell ref="A2:F2"/>
    <mergeCell ref="A16:F16"/>
    <mergeCell ref="A1:F1"/>
    <mergeCell ref="A25:F27"/>
    <mergeCell ref="A4:F4"/>
  </mergeCells>
  <pageMargins left="0.75" right="0.75" top="1" bottom="1" header="0.5" footer="0.5"/>
  <pageSetup fitToHeight="0" fitToWidth="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22" customWidth="1" min="6" max="6"/>
  </cols>
  <sheetData>
    <row r="1" ht="28" customHeight="1">
      <c r="A1" s="1" t="inlineStr">
        <is>
          <t>Helsinki-Tallinn Base Case</t>
        </is>
      </c>
    </row>
    <row r="2">
      <c r="A2" s="3" t="inlineStr">
        <is>
          <t>High-volume short corridor - battery-electric derivative</t>
        </is>
      </c>
    </row>
    <row r="3">
      <c r="A3" s="2" t="n"/>
      <c r="B3" s="2" t="n"/>
      <c r="C3" s="2" t="n"/>
      <c r="D3" s="2" t="n"/>
      <c r="E3" s="2" t="n"/>
      <c r="F3" s="2" t="n"/>
    </row>
    <row r="4" ht="22" customHeight="1">
      <c r="A4" s="4" t="inlineStr">
        <is>
          <t>Route and mission</t>
        </is>
      </c>
    </row>
    <row r="5">
      <c r="A5" s="2" t="inlineStr">
        <is>
          <t>Planning route distance (km)</t>
        </is>
      </c>
      <c r="B5" s="2" t="n">
        <v>85</v>
      </c>
      <c r="C5" s="2" t="n"/>
      <c r="D5" s="2" t="n"/>
      <c r="E5" s="2" t="n"/>
      <c r="F5" s="2" t="n"/>
    </row>
    <row r="6">
      <c r="A6" s="2" t="inlineStr">
        <is>
          <t>Cruise airspeed (km/h)</t>
        </is>
      </c>
      <c r="B6" s="2" t="n">
        <v>100</v>
      </c>
      <c r="C6" s="2" t="n"/>
      <c r="D6" s="2" t="n"/>
      <c r="E6" s="2" t="n"/>
      <c r="F6" s="2" t="n"/>
    </row>
    <row r="7">
      <c r="A7" s="2" t="inlineStr">
        <is>
          <t>No-wind flight time (h)</t>
        </is>
      </c>
      <c r="B7" s="2" t="n">
        <v>0.85</v>
      </c>
      <c r="C7" s="2" t="n"/>
      <c r="D7" s="2" t="n"/>
      <c r="E7" s="2" t="n"/>
      <c r="F7" s="2" t="n"/>
    </row>
    <row r="8">
      <c r="A8" s="2" t="inlineStr">
        <is>
          <t>30 km/h headwind flight time (h)</t>
        </is>
      </c>
      <c r="B8" s="2" t="n">
        <v>1.214285714285714</v>
      </c>
      <c r="C8" s="2" t="n"/>
      <c r="D8" s="2" t="n"/>
      <c r="E8" s="2" t="n"/>
      <c r="F8" s="2" t="n"/>
    </row>
    <row r="9">
      <c r="A9" s="2" t="inlineStr">
        <is>
          <t>No-wind mission electricity (kWh)</t>
        </is>
      </c>
      <c r="B9" s="2" t="n">
        <v>536.743547361902</v>
      </c>
      <c r="C9" s="2" t="n"/>
      <c r="D9" s="2" t="n"/>
      <c r="E9" s="2" t="n"/>
      <c r="F9" s="2" t="n"/>
    </row>
    <row r="10">
      <c r="A10" s="2" t="inlineStr">
        <is>
          <t>Planning battery incl. reserve (MWh)</t>
        </is>
      </c>
      <c r="B10" s="2" t="n">
        <v>1.302294657214879</v>
      </c>
      <c r="C10" s="2" t="n"/>
      <c r="D10" s="2" t="n"/>
      <c r="E10" s="2" t="n"/>
      <c r="F10" s="2" t="n"/>
    </row>
    <row r="11">
      <c r="A11" s="2" t="inlineStr">
        <is>
          <t>Battery pack mass @220 Wh/kg (t)</t>
        </is>
      </c>
      <c r="B11" s="2" t="n">
        <v>5.91952116915854</v>
      </c>
      <c r="C11" s="2" t="n"/>
      <c r="D11" s="2" t="n"/>
      <c r="E11" s="2" t="n"/>
      <c r="F11" s="2" t="n"/>
    </row>
    <row r="12">
      <c r="A12" s="2" t="inlineStr">
        <is>
          <t>2025 route passengers (m)</t>
        </is>
      </c>
      <c r="B12" s="2" t="n">
        <v>7.5</v>
      </c>
      <c r="C12" s="2" t="n"/>
      <c r="D12" s="2" t="n"/>
      <c r="E12" s="2" t="n"/>
      <c r="F12" s="2" t="n"/>
    </row>
    <row r="13">
      <c r="A13" s="2" t="inlineStr">
        <is>
          <t>Tallink ferry crossing</t>
        </is>
      </c>
      <c r="B13" s="2" t="inlineStr">
        <is>
          <t>2 h</t>
        </is>
      </c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 ht="22" customHeight="1">
      <c r="A16" s="4" t="inlineStr">
        <is>
          <t>Ticket economics sensitivity - 75% load factor</t>
        </is>
      </c>
    </row>
    <row r="17">
      <c r="A17" s="15" t="inlineStr">
        <is>
          <t>Legs/year</t>
        </is>
      </c>
      <c r="B17" s="15" t="inlineStr">
        <is>
          <t>Passengers/year</t>
        </is>
      </c>
      <c r="C17" s="15" t="inlineStr">
        <is>
          <t>Total cost incl. capital (EURm)</t>
        </is>
      </c>
      <c r="D17" s="15" t="inlineStr">
        <is>
          <t>Break-even avg fare (EUR)</t>
        </is>
      </c>
      <c r="E17" s="15" t="inlineStr">
        <is>
          <t>Target avg fare @12% model margin (EUR)</t>
        </is>
      </c>
      <c r="F17" s="2" t="n"/>
    </row>
    <row r="18">
      <c r="A18" s="16" t="n">
        <v>2000</v>
      </c>
      <c r="B18" s="16" t="n">
        <v>90000</v>
      </c>
      <c r="C18" s="17" t="n">
        <v>12.68</v>
      </c>
      <c r="D18" s="17" t="n">
        <v>136.7592592592593</v>
      </c>
      <c r="E18" s="17" t="n">
        <v>157.7248677248677</v>
      </c>
      <c r="F18" s="2" t="n"/>
    </row>
    <row r="19">
      <c r="A19" s="16" t="n">
        <v>2400</v>
      </c>
      <c r="B19" s="16" t="n">
        <v>108000</v>
      </c>
      <c r="C19" s="17" t="n">
        <v>12.94</v>
      </c>
      <c r="D19" s="17" t="n">
        <v>114.8070987654321</v>
      </c>
      <c r="E19" s="17" t="n">
        <v>132.636684303351</v>
      </c>
      <c r="F19" s="2" t="n"/>
    </row>
    <row r="20">
      <c r="A20" s="16" t="n">
        <v>2800</v>
      </c>
      <c r="B20" s="16" t="n">
        <v>126000</v>
      </c>
      <c r="C20" s="17" t="n">
        <v>13.2</v>
      </c>
      <c r="D20" s="17" t="n">
        <v>99.12698412698413</v>
      </c>
      <c r="E20" s="17" t="n">
        <v>114.7165532879819</v>
      </c>
      <c r="F20" s="2" t="n"/>
    </row>
    <row r="21">
      <c r="A21" s="16" t="n">
        <v>3200</v>
      </c>
      <c r="B21" s="16" t="n">
        <v>144000</v>
      </c>
      <c r="C21" s="17" t="n">
        <v>13.46</v>
      </c>
      <c r="D21" s="17" t="n">
        <v>87.36689814814815</v>
      </c>
      <c r="E21" s="17" t="n">
        <v>101.276455026455</v>
      </c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 ht="22" customHeight="1">
      <c r="A24" s="4" t="inlineStr">
        <is>
          <t>Market share</t>
        </is>
      </c>
    </row>
    <row r="25">
      <c r="A25" s="2" t="inlineStr">
        <is>
          <t>At 2,400 legs/year and 75% load, annual passenger segments</t>
        </is>
      </c>
      <c r="B25" s="16" t="n">
        <v>108000</v>
      </c>
      <c r="C25" s="2" t="n"/>
      <c r="D25" s="2" t="n"/>
      <c r="E25" s="2" t="n"/>
      <c r="F25" s="2" t="n"/>
    </row>
    <row r="26">
      <c r="A26" s="2" t="inlineStr">
        <is>
          <t>Share of 7.5m existing route passengers</t>
        </is>
      </c>
      <c r="B26" s="18">
        <f>B25/7500000</f>
        <v/>
      </c>
      <c r="C26" s="2" t="n"/>
      <c r="D26" s="2" t="n"/>
      <c r="E26" s="2" t="n"/>
      <c r="F26" s="2" t="n"/>
    </row>
  </sheetData>
  <mergeCells count="5">
    <mergeCell ref="A24:F24"/>
    <mergeCell ref="A2:F2"/>
    <mergeCell ref="A16:F16"/>
    <mergeCell ref="A1:F1"/>
    <mergeCell ref="A4:F4"/>
  </mergeCells>
  <pageMargins left="0.75" right="0.75" top="1" bottom="1" header="0.5" footer="0.5"/>
  <pageSetup fitToHeight="0" fitToWidth="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  <col width="18" customWidth="1" min="4" max="4"/>
    <col width="18" customWidth="1" min="5" max="5"/>
    <col width="24" customWidth="1" min="6" max="6"/>
  </cols>
  <sheetData>
    <row r="1" ht="28" customHeight="1">
      <c r="A1" s="1" t="inlineStr">
        <is>
          <t>Financing Structure</t>
        </is>
      </c>
    </row>
    <row r="2">
      <c r="A2" s="3" t="inlineStr">
        <is>
          <t>Separate development financing from post-certification fleet financing</t>
        </is>
      </c>
    </row>
    <row r="3">
      <c r="A3" s="2" t="n"/>
      <c r="B3" s="2" t="n"/>
      <c r="C3" s="2" t="n"/>
      <c r="D3" s="2" t="n"/>
      <c r="E3" s="2" t="n"/>
      <c r="F3" s="2" t="n"/>
    </row>
    <row r="4" ht="22" customHeight="1">
      <c r="A4" s="4" t="inlineStr">
        <is>
          <t>Development programme ROM</t>
        </is>
      </c>
    </row>
    <row r="5">
      <c r="A5" s="2" t="inlineStr">
        <is>
          <t>Certification-basis / digital engineering / subscale</t>
        </is>
      </c>
      <c r="B5" s="19" t="n">
        <v>25</v>
      </c>
      <c r="C5" s="19" t="n">
        <v>40</v>
      </c>
      <c r="D5" s="2" t="n"/>
      <c r="E5" s="2" t="n"/>
      <c r="F5" s="2" t="n"/>
    </row>
    <row r="6">
      <c r="A6" s="2" t="inlineStr">
        <is>
          <t>Full-scale technology demonstrator</t>
        </is>
      </c>
      <c r="B6" s="19" t="n">
        <v>80</v>
      </c>
      <c r="C6" s="19" t="n">
        <v>120</v>
      </c>
      <c r="D6" s="2" t="n"/>
      <c r="E6" s="2" t="n"/>
      <c r="F6" s="2" t="n"/>
    </row>
    <row r="7">
      <c r="A7" s="2" t="inlineStr">
        <is>
          <t>Conforming prototypes + ground/flight test</t>
        </is>
      </c>
      <c r="B7" s="19" t="n">
        <v>180</v>
      </c>
      <c r="C7" s="19" t="n">
        <v>250</v>
      </c>
      <c r="D7" s="2" t="n"/>
      <c r="E7" s="2" t="n"/>
      <c r="F7" s="2" t="n"/>
    </row>
    <row r="8">
      <c r="A8" s="2" t="inlineStr">
        <is>
          <t>Certification engineering / organisation / suppliers</t>
        </is>
      </c>
      <c r="B8" s="19" t="n">
        <v>100</v>
      </c>
      <c r="C8" s="19" t="n">
        <v>140</v>
      </c>
      <c r="D8" s="2" t="n"/>
      <c r="E8" s="2" t="n"/>
      <c r="F8" s="2" t="n"/>
    </row>
    <row r="9">
      <c r="A9" s="2" t="inlineStr">
        <is>
          <t>Industrialisation, tooling, production readiness</t>
        </is>
      </c>
      <c r="B9" s="19" t="n">
        <v>90</v>
      </c>
      <c r="C9" s="19" t="n">
        <v>130</v>
      </c>
      <c r="D9" s="2" t="n"/>
      <c r="E9" s="2" t="n"/>
      <c r="F9" s="2" t="n"/>
    </row>
    <row r="10">
      <c r="A10" s="2" t="inlineStr">
        <is>
          <t>Programme contingency</t>
        </is>
      </c>
      <c r="B10" s="19" t="n">
        <v>40</v>
      </c>
      <c r="C10" s="19" t="n">
        <v>60</v>
      </c>
      <c r="D10" s="2" t="n"/>
      <c r="E10" s="2" t="n"/>
      <c r="F10" s="2" t="n"/>
    </row>
    <row r="11">
      <c r="A11" s="11" t="inlineStr">
        <is>
          <t>Total programme ROM</t>
        </is>
      </c>
      <c r="B11" s="12">
        <f>SUM(B5:B10)</f>
        <v/>
      </c>
      <c r="C11" s="12">
        <f>SUM(C5:C10)</f>
        <v/>
      </c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 ht="22" customHeight="1">
      <c r="A14" s="4" t="inlineStr">
        <is>
          <t>Post-certification launch fleet example</t>
        </is>
      </c>
    </row>
    <row r="15">
      <c r="A15" s="2" t="inlineStr">
        <is>
          <t>4 low-rate aircraft (3 revenue + 1 reserve)</t>
        </is>
      </c>
      <c r="B15" s="19" t="n">
        <v>220</v>
      </c>
      <c r="C15" s="2" t="n"/>
      <c r="D15" s="2" t="n"/>
      <c r="E15" s="2" t="n"/>
      <c r="F15" s="2" t="n"/>
    </row>
    <row r="16">
      <c r="A16" s="2" t="inlineStr">
        <is>
          <t>Two terminal pairs / initial ground infrastructure</t>
        </is>
      </c>
      <c r="B16" s="19" t="n">
        <v>35</v>
      </c>
      <c r="C16" s="2" t="n"/>
      <c r="D16" s="2" t="n"/>
      <c r="E16" s="2" t="n"/>
      <c r="F16" s="2" t="n"/>
    </row>
    <row r="17">
      <c r="A17" s="2" t="inlineStr">
        <is>
          <t>Spares, training, tooling at bases</t>
        </is>
      </c>
      <c r="B17" s="19" t="n">
        <v>10</v>
      </c>
      <c r="C17" s="2" t="n"/>
      <c r="D17" s="2" t="n"/>
      <c r="E17" s="2" t="n"/>
      <c r="F17" s="2" t="n"/>
    </row>
    <row r="18">
      <c r="A18" s="2" t="inlineStr">
        <is>
          <t>Working capital / ramp reserve</t>
        </is>
      </c>
      <c r="B18" s="19" t="n">
        <v>20</v>
      </c>
      <c r="C18" s="2" t="n"/>
      <c r="D18" s="2" t="n"/>
      <c r="E18" s="2" t="n"/>
      <c r="F18" s="2" t="n"/>
    </row>
    <row r="19">
      <c r="A19" s="11" t="inlineStr">
        <is>
          <t>Total launch capital</t>
        </is>
      </c>
      <c r="B19" s="12">
        <f>SUM(B15:B18)</f>
        <v/>
      </c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 ht="22" customHeight="1">
      <c r="A22" s="4" t="inlineStr">
        <is>
          <t>Illustrative launch capital stack</t>
        </is>
      </c>
    </row>
    <row r="23">
      <c r="A23" s="2" t="inlineStr">
        <is>
          <t>Senior debt / aircraft lease</t>
        </is>
      </c>
      <c r="B23" s="20" t="n">
        <v>0.45</v>
      </c>
      <c r="C23" s="21">
        <f>B23*$B$19</f>
        <v/>
      </c>
      <c r="D23" s="2" t="n"/>
      <c r="E23" s="2" t="n"/>
      <c r="F23" s="2" t="n"/>
    </row>
    <row r="24">
      <c r="A24" s="2" t="inlineStr">
        <is>
          <t>Strategic / sponsor equity</t>
        </is>
      </c>
      <c r="B24" s="20" t="n">
        <v>0.3</v>
      </c>
      <c r="C24" s="21">
        <f>B24*$B$19</f>
        <v/>
      </c>
      <c r="D24" s="2" t="n"/>
      <c r="E24" s="2" t="n"/>
      <c r="F24" s="2" t="n"/>
    </row>
    <row r="25">
      <c r="A25" s="2" t="inlineStr">
        <is>
          <t>Public support / guarantees / grants</t>
        </is>
      </c>
      <c r="B25" s="20" t="n">
        <v>0.15</v>
      </c>
      <c r="C25" s="21">
        <f>B25*$B$19</f>
        <v/>
      </c>
      <c r="D25" s="2" t="n"/>
      <c r="E25" s="2" t="n"/>
      <c r="F25" s="2" t="n"/>
    </row>
    <row r="26">
      <c r="A26" s="2" t="inlineStr">
        <is>
          <t>Vendor / subordinated / other</t>
        </is>
      </c>
      <c r="B26" s="20" t="n">
        <v>0.1</v>
      </c>
      <c r="C26" s="21">
        <f>B26*$B$19</f>
        <v/>
      </c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 ht="22" customHeight="1">
      <c r="A29" s="4" t="inlineStr">
        <is>
          <t>Bankability gates before senior debt</t>
        </is>
      </c>
    </row>
    <row r="30">
      <c r="A30" s="2" t="inlineStr">
        <is>
          <t>• Independent aerodynamic and mass-properties verification</t>
        </is>
      </c>
    </row>
    <row r="31">
      <c r="A31" s="2" t="inlineStr">
        <is>
          <t>• EASA certification-basis agreement / special-condition strategy</t>
        </is>
      </c>
    </row>
    <row r="32">
      <c r="A32" s="2" t="inlineStr">
        <is>
          <t>• Full-scale prototype flight evidence</t>
        </is>
      </c>
    </row>
    <row r="33">
      <c r="A33" s="2" t="inlineStr">
        <is>
          <t>• Binding supplier quotations for envelope, structure, motors, FC/battery, H2 storage</t>
        </is>
      </c>
    </row>
    <row r="34">
      <c r="A34" s="2" t="inlineStr">
        <is>
          <t>• Terminal site control and environmental/operational approvals</t>
        </is>
      </c>
    </row>
    <row r="35">
      <c r="A35" s="2" t="inlineStr">
        <is>
          <t>• Commercial offtake / route agreements or minimum-revenue support</t>
        </is>
      </c>
    </row>
    <row r="36">
      <c r="A36" s="2" t="inlineStr">
        <is>
          <t>• Insurance indication and residual-value / lessor support</t>
        </is>
      </c>
    </row>
    <row r="37">
      <c r="A37" s="2" t="inlineStr">
        <is>
          <t>• Demonstrated dispatch reliability in representative wind conditions</t>
        </is>
      </c>
    </row>
  </sheetData>
  <mergeCells count="14">
    <mergeCell ref="A2:F2"/>
    <mergeCell ref="A33:F33"/>
    <mergeCell ref="A36:F36"/>
    <mergeCell ref="A14:F14"/>
    <mergeCell ref="A1:F1"/>
    <mergeCell ref="A37:F37"/>
    <mergeCell ref="A32:F32"/>
    <mergeCell ref="A31:F31"/>
    <mergeCell ref="A22:F22"/>
    <mergeCell ref="A34:F34"/>
    <mergeCell ref="A35:F35"/>
    <mergeCell ref="A4:F4"/>
    <mergeCell ref="A30:F30"/>
    <mergeCell ref="A29:F29"/>
  </mergeCells>
  <pageMargins left="0.75" right="0.75" top="1" bottom="1" header="0.5" footer="0.5"/>
  <pageSetup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20" customWidth="1" min="6" max="6"/>
  </cols>
  <sheetData>
    <row r="1" ht="28" customHeight="1">
      <c r="A1" s="1" t="inlineStr">
        <is>
          <t>Key Sensitivities</t>
        </is>
      </c>
    </row>
    <row r="2">
      <c r="A2" s="3" t="inlineStr">
        <is>
          <t>Use these before discussing a single ticket price as if it were fixed</t>
        </is>
      </c>
    </row>
    <row r="3">
      <c r="A3" s="2" t="n"/>
      <c r="B3" s="2" t="n"/>
      <c r="C3" s="2" t="n"/>
      <c r="D3" s="2" t="n"/>
      <c r="E3" s="2" t="n"/>
      <c r="F3" s="2" t="n"/>
    </row>
    <row r="4" ht="22" customHeight="1">
      <c r="A4" s="4" t="inlineStr">
        <is>
          <t>Hamburg-Sylt target fare - utilisation x load factor</t>
        </is>
      </c>
    </row>
    <row r="5">
      <c r="A5" s="2" t="inlineStr">
        <is>
          <t>Legs / LF</t>
        </is>
      </c>
      <c r="B5" s="22" t="n">
        <v>0.65</v>
      </c>
      <c r="C5" s="22" t="n">
        <v>0.7</v>
      </c>
      <c r="D5" s="22" t="n">
        <v>0.75</v>
      </c>
      <c r="E5" s="22" t="n">
        <v>0.8</v>
      </c>
      <c r="F5" s="22" t="n">
        <v>0.85</v>
      </c>
    </row>
    <row r="6">
      <c r="A6" s="2" t="n">
        <v>1000</v>
      </c>
      <c r="B6" s="23" t="n">
        <v>377.3015873015872</v>
      </c>
      <c r="C6" s="23" t="n">
        <v>349.6371882086167</v>
      </c>
      <c r="D6" s="23" t="n">
        <v>325.6613756613756</v>
      </c>
      <c r="E6" s="23" t="n">
        <v>304.6825396825396</v>
      </c>
      <c r="F6" s="23" t="n">
        <v>286.171802054155</v>
      </c>
    </row>
    <row r="7">
      <c r="A7" s="2" t="n">
        <v>1200</v>
      </c>
      <c r="B7" s="23" t="n">
        <v>320.1282051282051</v>
      </c>
      <c r="C7" s="23" t="n">
        <v>296.547619047619</v>
      </c>
      <c r="D7" s="23" t="n">
        <v>276.1111111111111</v>
      </c>
      <c r="E7" s="23" t="n">
        <v>258.2291666666667</v>
      </c>
      <c r="F7" s="23" t="n">
        <v>242.4509803921569</v>
      </c>
    </row>
    <row r="8">
      <c r="A8" s="2" t="n">
        <v>1500</v>
      </c>
      <c r="B8" s="23" t="n">
        <v>262.9548229548229</v>
      </c>
      <c r="C8" s="23" t="n">
        <v>243.4580498866214</v>
      </c>
      <c r="D8" s="23" t="n">
        <v>226.5608465608466</v>
      </c>
      <c r="E8" s="23" t="n">
        <v>211.7757936507936</v>
      </c>
      <c r="F8" s="23" t="n">
        <v>198.7301587301587</v>
      </c>
    </row>
    <row r="9">
      <c r="A9" s="2" t="n">
        <v>1800</v>
      </c>
      <c r="B9" s="23" t="n">
        <v>224.8392348392348</v>
      </c>
      <c r="C9" s="23" t="n">
        <v>208.0650037792895</v>
      </c>
      <c r="D9" s="23" t="n">
        <v>193.5273368606702</v>
      </c>
      <c r="E9" s="23" t="n">
        <v>180.8068783068783</v>
      </c>
      <c r="F9" s="23" t="n">
        <v>169.5829442888266</v>
      </c>
    </row>
    <row r="10">
      <c r="A10" s="2" t="n"/>
      <c r="B10" s="2" t="n"/>
      <c r="C10" s="2" t="n"/>
      <c r="D10" s="2" t="n"/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 ht="22" customHeight="1">
      <c r="A12" s="4" t="inlineStr">
        <is>
          <t>Energy-price sensitivity per Hamburg-Sylt leg</t>
        </is>
      </c>
    </row>
    <row r="13">
      <c r="A13" s="2" t="inlineStr">
        <is>
          <t>Actual no-wind H2 consumed (kg)</t>
        </is>
      </c>
      <c r="B13" s="13" t="n">
        <v>63.25381939613959</v>
      </c>
      <c r="C13" s="2" t="n"/>
      <c r="D13" s="2" t="n"/>
      <c r="E13" s="2" t="n"/>
      <c r="F13" s="2" t="n"/>
    </row>
    <row r="14">
      <c r="A14" s="2" t="inlineStr">
        <is>
          <t>Delivered H2 - low (EUR/kg)</t>
        </is>
      </c>
      <c r="B14" s="13" t="n">
        <v>7</v>
      </c>
      <c r="C14" s="2" t="n"/>
      <c r="D14" s="2" t="n"/>
      <c r="E14" s="2" t="n"/>
      <c r="F14" s="2" t="n"/>
    </row>
    <row r="15">
      <c r="A15" s="2" t="inlineStr">
        <is>
          <t>Delivered H2 - base (EUR/kg)</t>
        </is>
      </c>
      <c r="B15" s="13" t="n">
        <v>10</v>
      </c>
      <c r="C15" s="2" t="n"/>
      <c r="D15" s="2" t="n"/>
      <c r="E15" s="2" t="n"/>
      <c r="F15" s="2" t="n"/>
    </row>
    <row r="16">
      <c r="A16" s="2" t="inlineStr">
        <is>
          <t>Delivered H2 - high (EUR/kg)</t>
        </is>
      </c>
      <c r="B16" s="13" t="n">
        <v>14</v>
      </c>
      <c r="C16" s="2" t="n"/>
      <c r="D16" s="2" t="n"/>
      <c r="E16" s="2" t="n"/>
      <c r="F16" s="2" t="n"/>
    </row>
    <row r="17">
      <c r="A17" s="2" t="inlineStr">
        <is>
          <t>Battery electricity - low (EUR/kWh)</t>
        </is>
      </c>
      <c r="B17" s="13" t="n">
        <v>0.1</v>
      </c>
      <c r="C17" s="2" t="n"/>
      <c r="D17" s="2" t="n"/>
      <c r="E17" s="2" t="n"/>
      <c r="F17" s="2" t="n"/>
    </row>
    <row r="18">
      <c r="A18" s="2" t="inlineStr">
        <is>
          <t>Battery electricity - base (EUR/kWh)</t>
        </is>
      </c>
      <c r="B18" s="13" t="n">
        <v>0.15</v>
      </c>
      <c r="C18" s="2" t="n"/>
      <c r="D18" s="2" t="n"/>
      <c r="E18" s="2" t="n"/>
      <c r="F18" s="2" t="n"/>
    </row>
    <row r="19">
      <c r="A19" s="2" t="inlineStr">
        <is>
          <t>Battery electricity - high (EUR/kWh)</t>
        </is>
      </c>
      <c r="B19" s="13" t="n">
        <v>0.25</v>
      </c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inlineStr">
        <is>
          <t>H2 energy cost / leg - low</t>
        </is>
      </c>
      <c r="B21" s="2">
        <f>B13*B14</f>
        <v/>
      </c>
      <c r="C21" s="2" t="n"/>
      <c r="D21" s="2" t="n"/>
      <c r="E21" s="2" t="n"/>
      <c r="F21" s="2" t="n"/>
    </row>
    <row r="22">
      <c r="A22" s="2" t="inlineStr">
        <is>
          <t>H2 energy cost / leg - base</t>
        </is>
      </c>
      <c r="B22" s="2">
        <f>B13*B15</f>
        <v/>
      </c>
      <c r="C22" s="2" t="n"/>
      <c r="D22" s="2" t="n"/>
      <c r="E22" s="2" t="n"/>
      <c r="F22" s="2" t="n"/>
    </row>
    <row r="23">
      <c r="A23" s="2" t="inlineStr">
        <is>
          <t>H2 energy cost / leg - high</t>
        </is>
      </c>
      <c r="B23" s="2">
        <f>B13*B16</f>
        <v/>
      </c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 ht="22" customHeight="1">
      <c r="A26" s="4" t="inlineStr">
        <is>
          <t>Core model warning</t>
        </is>
      </c>
    </row>
    <row r="27" ht="52" customHeight="1">
      <c r="A27" s="6" t="inlineStr">
        <is>
          <t>The largest economic sensitivity is not fuel price. It is aircraft utilisation, dispatch reliability, certified aircraft purchase price, and load factor. A bank should not underwrite the project primarily from low hydrogen or electricity prices.</t>
        </is>
      </c>
    </row>
    <row r="28"/>
    <row r="29"/>
  </sheetData>
  <mergeCells count="6">
    <mergeCell ref="A2:F2"/>
    <mergeCell ref="A27:F29"/>
    <mergeCell ref="A1:F1"/>
    <mergeCell ref="A12:F12"/>
    <mergeCell ref="A4:F4"/>
    <mergeCell ref="A26:F26"/>
  </mergeCells>
  <pageMargins left="0.75" right="0.75" top="1" bottom="1" header="0.5" footer="0.5"/>
  <pageSetup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95" customWidth="1" min="2" max="2"/>
  </cols>
  <sheetData>
    <row r="1" ht="28" customHeight="1">
      <c r="A1" s="1" t="inlineStr">
        <is>
          <t>Sources &amp; Evidence</t>
        </is>
      </c>
    </row>
    <row r="2">
      <c r="A2" s="3" t="inlineStr">
        <is>
          <t>Public web evidence plus internal H350 baseline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2" t="inlineStr">
        <is>
          <t>H350</t>
        </is>
      </c>
      <c r="B4" s="14" t="inlineStr">
        <is>
          <t>Internal: H350-64 Master Design Paper v1.3 Theory Closure, 19 Sep 2026</t>
        </is>
      </c>
      <c r="C4" s="2" t="n"/>
      <c r="D4" s="2" t="n"/>
      <c r="E4" s="2" t="n"/>
      <c r="F4" s="2" t="n"/>
    </row>
    <row r="5">
      <c r="A5" s="2" t="inlineStr">
        <is>
          <t>Zeppelin</t>
        </is>
      </c>
      <c r="B5" s="14" t="inlineStr">
        <is>
          <t>https://zeppelinflug.de/de/faqs</t>
        </is>
      </c>
      <c r="C5" s="2" t="n"/>
      <c r="D5" s="2" t="n"/>
      <c r="E5" s="2" t="n"/>
      <c r="F5" s="2" t="n"/>
    </row>
    <row r="6">
      <c r="A6" s="2" t="inlineStr">
        <is>
          <t>ZeppelinTech</t>
        </is>
      </c>
      <c r="B6" s="14" t="inlineStr">
        <is>
          <t>https://zeppelinflug.de/de/zeppelin-nt/technik</t>
        </is>
      </c>
      <c r="C6" s="2" t="n"/>
      <c r="D6" s="2" t="n"/>
      <c r="E6" s="2" t="n"/>
      <c r="F6" s="2" t="n"/>
    </row>
    <row r="7">
      <c r="A7" s="2" t="inlineStr">
        <is>
          <t>Sylt</t>
        </is>
      </c>
      <c r="B7" s="14" t="inlineStr">
        <is>
          <t>https://www.sylt.de/fileadmin/Mediendatenbank/10_SMG/Presse/Sylt_Statistik_2024.pdf</t>
        </is>
      </c>
      <c r="C7" s="2" t="n"/>
      <c r="D7" s="2" t="n"/>
      <c r="E7" s="2" t="n"/>
      <c r="F7" s="2" t="n"/>
    </row>
    <row r="8">
      <c r="A8" s="2" t="inlineStr">
        <is>
          <t>DB</t>
        </is>
      </c>
      <c r="B8" s="14" t="inlineStr">
        <is>
          <t>https://www.bahn.de/reisen/view/verbindung/hamburg/sylt.shtml</t>
        </is>
      </c>
      <c r="C8" s="2" t="n"/>
      <c r="D8" s="2" t="n"/>
      <c r="E8" s="2" t="n"/>
      <c r="F8" s="2" t="n"/>
    </row>
    <row r="9">
      <c r="A9" s="2" t="inlineStr">
        <is>
          <t>Helsinki</t>
        </is>
      </c>
      <c r="B9" s="14" t="inlineStr">
        <is>
          <t>https://www.portofhelsinki.fi/en/about-us/port-of-helsinki/whats-new/cargo-and-passenger-traffic-volumes-in-the-port-of-helsinki-remained-stable-in-2025/</t>
        </is>
      </c>
      <c r="C9" s="2" t="n"/>
      <c r="D9" s="2" t="n"/>
      <c r="E9" s="2" t="n"/>
      <c r="F9" s="2" t="n"/>
    </row>
    <row r="10">
      <c r="A10" s="2" t="inlineStr">
        <is>
          <t>Tallink</t>
        </is>
      </c>
      <c r="B10" s="14" t="inlineStr">
        <is>
          <t>https://www.tallink.com/travelling/one-way/helsinki-tallinn-day-trip</t>
        </is>
      </c>
      <c r="C10" s="2" t="n"/>
      <c r="D10" s="2" t="n"/>
      <c r="E10" s="2" t="n"/>
      <c r="F10" s="2" t="n"/>
    </row>
    <row r="11">
      <c r="A11" s="2" t="inlineStr">
        <is>
          <t>Gotland</t>
        </is>
      </c>
      <c r="B11" s="14" t="inlineStr">
        <is>
          <t>https://www.destinationgotland.se/en/about-us/about-destination-gotland/statistics/</t>
        </is>
      </c>
      <c r="C11" s="2" t="n"/>
      <c r="D11" s="2" t="n"/>
      <c r="E11" s="2" t="n"/>
      <c r="F11" s="2" t="n"/>
    </row>
    <row r="12">
      <c r="A12" s="2" t="inlineStr">
        <is>
          <t>BNEF</t>
        </is>
      </c>
      <c r="B12" s="14" t="inlineStr">
        <is>
          <t>https://about.bnef.com/insights/clean-transport/lithium-ion-battery-pack-prices-fall-to-108-per-kilowatt-hour-despite-rising-metal-prices-bloombergnef/</t>
        </is>
      </c>
      <c r="C12" s="2" t="n"/>
      <c r="D12" s="2" t="n"/>
      <c r="E12" s="2" t="n"/>
      <c r="F12" s="2" t="n"/>
    </row>
    <row r="13">
      <c r="A13" s="2" t="inlineStr">
        <is>
          <t>H2Obs</t>
        </is>
      </c>
      <c r="B13" s="14" t="inlineStr">
        <is>
          <t>https://observatory.clean-hydrogen.europa.eu/</t>
        </is>
      </c>
      <c r="C13" s="2" t="n"/>
      <c r="D13" s="2" t="n"/>
      <c r="E13" s="2" t="n"/>
      <c r="F13" s="2" t="n"/>
    </row>
    <row r="14">
      <c r="A14" s="2" t="inlineStr">
        <is>
          <t>DOE</t>
        </is>
      </c>
      <c r="B14" s="14" t="inlineStr">
        <is>
          <t>https://www.energy.gov/cmei/fuels/physical-hydrogen-storage</t>
        </is>
      </c>
      <c r="C14" s="2" t="n"/>
      <c r="D14" s="2" t="n"/>
      <c r="E14" s="2" t="n"/>
      <c r="F14" s="2" t="n"/>
    </row>
    <row r="15">
      <c r="A15" s="2" t="inlineStr">
        <is>
          <t>DOE24</t>
        </is>
      </c>
      <c r="B15" s="14" t="inlineStr">
        <is>
          <t>https://www.hydrogen.energy.gov/docs/hydrogenprogramlibraries/pdfs/review24/st001_ahluwalia_2024_o.pdf</t>
        </is>
      </c>
      <c r="C15" s="2" t="n"/>
      <c r="D15" s="2" t="n"/>
      <c r="E15" s="2" t="n"/>
      <c r="F15" s="2" t="n"/>
    </row>
    <row r="16">
      <c r="A16" s="2" t="inlineStr">
        <is>
          <t>ZeroAvia</t>
        </is>
      </c>
      <c r="B16" s="14" t="inlineStr">
        <is>
          <t>https://zeroavia.com/</t>
        </is>
      </c>
      <c r="C16" s="2" t="n"/>
      <c r="D16" s="2" t="n"/>
      <c r="E16" s="2" t="n"/>
      <c r="F16" s="2" t="n"/>
    </row>
    <row r="17">
      <c r="A17" s="2" t="inlineStr">
        <is>
          <t>EASAairship</t>
        </is>
      </c>
      <c r="B17" s="14" t="inlineStr">
        <is>
          <t>https://www.easa.europa.eu/en/product-types/airship-cs-30-cs-31ha</t>
        </is>
      </c>
      <c r="C17" s="2" t="n"/>
      <c r="D17" s="2" t="n"/>
      <c r="E17" s="2" t="n"/>
      <c r="F17" s="2" t="n"/>
    </row>
    <row r="18">
      <c r="A18" s="2" t="inlineStr">
        <is>
          <t>EASAelec</t>
        </is>
      </c>
      <c r="B18" s="14" t="inlineStr">
        <is>
          <t>https://www.easa.europa.eu/en/special-condition-electric-hybrid-propulsion-system</t>
        </is>
      </c>
      <c r="C18" s="2" t="n"/>
      <c r="D18" s="2" t="n"/>
      <c r="E18" s="2" t="n"/>
      <c r="F18" s="2" t="n"/>
    </row>
    <row r="19">
      <c r="A19" s="2" t="inlineStr">
        <is>
          <t>AirbusH2</t>
        </is>
      </c>
      <c r="B19" s="14" t="inlineStr">
        <is>
          <t>https://www.airbus.com/en/newsroom/press-releases/2025-03-airbus-showcases-hydrogen-aircraft-technologies-during-its-2025</t>
        </is>
      </c>
      <c r="C19" s="2" t="n"/>
      <c r="D19" s="2" t="n"/>
      <c r="E19" s="2" t="n"/>
      <c r="F19" s="2" t="n"/>
    </row>
  </sheetData>
  <mergeCells count="2">
    <mergeCell ref="A2:F2"/>
    <mergeCell ref="A1:F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2026-09-19T23:23:38Z</dcterms:created>
  <dcterms:modified xmlns:dcterms="http://purl.org/dc/terms/" xmlns:xsi="http://www.w3.org/2001/XMLSchema-instance" xsi:type="dcterms:W3CDTF">2026-09-19T23:27:43Z</dcterms:modified>
</cp:coreProperties>
</file>